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5統計資料\"/>
    </mc:Choice>
  </mc:AlternateContent>
  <bookViews>
    <workbookView xWindow="0" yWindow="72" windowWidth="14460" windowHeight="8340" firstSheet="16" activeTab="21"/>
  </bookViews>
  <sheets>
    <sheet name="93" sheetId="1" r:id="rId1"/>
    <sheet name="94" sheetId="2" r:id="rId2"/>
    <sheet name="95" sheetId="3" r:id="rId3"/>
    <sheet name="96" sheetId="5" r:id="rId4"/>
    <sheet name="93-96" sheetId="4" r:id="rId5"/>
    <sheet name="97" sheetId="6" r:id="rId6"/>
    <sheet name="98" sheetId="7" r:id="rId7"/>
    <sheet name="99" sheetId="8" r:id="rId8"/>
    <sheet name="100" sheetId="9" r:id="rId9"/>
    <sheet name="101" sheetId="10" r:id="rId10"/>
    <sheet name="102" sheetId="11" r:id="rId11"/>
    <sheet name="103" sheetId="14" r:id="rId12"/>
    <sheet name="104" sheetId="15" r:id="rId13"/>
    <sheet name="105" sheetId="16" r:id="rId14"/>
    <sheet name="106" sheetId="17" r:id="rId15"/>
    <sheet name="104-106" sheetId="18" r:id="rId16"/>
    <sheet name="107" sheetId="21" r:id="rId17"/>
    <sheet name="108" sheetId="20" r:id="rId18"/>
    <sheet name="109" sheetId="19" r:id="rId19"/>
    <sheet name="110" sheetId="22" r:id="rId20"/>
    <sheet name="111" sheetId="23" r:id="rId21"/>
    <sheet name="112" sheetId="25" r:id="rId22"/>
  </sheets>
  <calcPr calcId="162913"/>
</workbook>
</file>

<file path=xl/calcChain.xml><?xml version="1.0" encoding="utf-8"?>
<calcChain xmlns="http://schemas.openxmlformats.org/spreadsheetml/2006/main">
  <c r="I17" i="25" l="1"/>
  <c r="I13" i="25" l="1"/>
  <c r="I5" i="25" l="1"/>
  <c r="I6" i="25"/>
  <c r="I7" i="25"/>
  <c r="I8" i="25"/>
  <c r="I9" i="25"/>
  <c r="I10" i="25"/>
  <c r="I11" i="25"/>
  <c r="I12" i="25"/>
  <c r="I14" i="25"/>
  <c r="I15" i="25"/>
  <c r="I19" i="25"/>
  <c r="I20" i="25"/>
  <c r="I4" i="25"/>
  <c r="I23" i="25" l="1"/>
  <c r="I24" i="25"/>
  <c r="I25" i="25" l="1"/>
  <c r="I6" i="23" l="1"/>
  <c r="I7" i="23"/>
  <c r="I24" i="23" l="1"/>
  <c r="I13" i="23"/>
  <c r="I12" i="23"/>
  <c r="I11" i="23"/>
  <c r="I10" i="23"/>
  <c r="I9" i="23"/>
  <c r="I8" i="23"/>
  <c r="I23" i="23" l="1"/>
  <c r="I25" i="23" s="1"/>
  <c r="I16" i="22"/>
  <c r="I20" i="22" l="1"/>
  <c r="I24" i="22"/>
  <c r="I13" i="22"/>
  <c r="I12" i="22"/>
  <c r="I11" i="22"/>
  <c r="I10" i="22"/>
  <c r="I9" i="22"/>
  <c r="I8" i="22"/>
  <c r="I7" i="22"/>
  <c r="I6" i="22"/>
  <c r="I5" i="22"/>
  <c r="I4" i="22"/>
  <c r="I23" i="22" l="1"/>
  <c r="I25" i="22" s="1"/>
  <c r="I8" i="19"/>
  <c r="I9" i="19"/>
  <c r="I10" i="19"/>
  <c r="I20" i="21" l="1"/>
  <c r="I19" i="21"/>
  <c r="I18" i="21"/>
  <c r="I17" i="21"/>
  <c r="I16" i="21"/>
  <c r="I15" i="21"/>
  <c r="I14" i="21"/>
  <c r="I13" i="21"/>
  <c r="I12" i="21"/>
  <c r="I11" i="21"/>
  <c r="I10" i="21"/>
  <c r="I9" i="21"/>
  <c r="I8" i="21"/>
  <c r="I7" i="21"/>
  <c r="I6" i="21"/>
  <c r="I5" i="21"/>
  <c r="I4" i="21"/>
  <c r="I5" i="20"/>
  <c r="I6" i="20"/>
  <c r="I7" i="20"/>
  <c r="I8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24" i="21" l="1"/>
  <c r="I25" i="21"/>
  <c r="I4" i="20"/>
  <c r="I26" i="21" l="1"/>
  <c r="I24" i="20"/>
  <c r="I25" i="20"/>
  <c r="I26" i="20" l="1"/>
  <c r="I20" i="19"/>
  <c r="I18" i="19"/>
  <c r="I13" i="19"/>
  <c r="I12" i="19"/>
  <c r="I11" i="19"/>
  <c r="I7" i="19"/>
  <c r="I6" i="19"/>
  <c r="I5" i="19"/>
  <c r="I4" i="19"/>
  <c r="I24" i="19" l="1"/>
  <c r="I25" i="19"/>
  <c r="D23" i="18"/>
  <c r="E23" i="18"/>
  <c r="C23" i="18"/>
  <c r="I16" i="17"/>
  <c r="I17" i="17"/>
  <c r="I18" i="17"/>
  <c r="I26" i="19" l="1"/>
  <c r="I20" i="17"/>
  <c r="I15" i="17" l="1"/>
  <c r="I14" i="17"/>
  <c r="I13" i="17"/>
  <c r="I12" i="17"/>
  <c r="I11" i="17"/>
  <c r="I10" i="17"/>
  <c r="I9" i="17"/>
  <c r="I8" i="17"/>
  <c r="I7" i="17"/>
  <c r="I6" i="17"/>
  <c r="I5" i="17"/>
  <c r="I4" i="17"/>
  <c r="I16" i="16"/>
  <c r="I15" i="16"/>
  <c r="I17" i="16"/>
  <c r="I25" i="17" l="1"/>
  <c r="I24" i="17"/>
  <c r="I20" i="16"/>
  <c r="I18" i="16"/>
  <c r="I14" i="16"/>
  <c r="I13" i="16"/>
  <c r="I12" i="16"/>
  <c r="I11" i="16"/>
  <c r="I10" i="16"/>
  <c r="I9" i="16"/>
  <c r="I8" i="16"/>
  <c r="I7" i="16"/>
  <c r="I6" i="16"/>
  <c r="I5" i="16"/>
  <c r="I4" i="16"/>
  <c r="I26" i="17" l="1"/>
  <c r="I25" i="16"/>
  <c r="I24" i="16"/>
  <c r="I12" i="15"/>
  <c r="I13" i="15"/>
  <c r="I14" i="15"/>
  <c r="I15" i="15"/>
  <c r="I18" i="15"/>
  <c r="I20" i="15"/>
  <c r="I11" i="15"/>
  <c r="I10" i="15"/>
  <c r="I9" i="15"/>
  <c r="I8" i="15"/>
  <c r="I7" i="15"/>
  <c r="I6" i="15"/>
  <c r="I5" i="15"/>
  <c r="I4" i="15"/>
  <c r="I21" i="14"/>
  <c r="I7" i="14"/>
  <c r="I26" i="14"/>
  <c r="I11" i="14"/>
  <c r="I10" i="14"/>
  <c r="I9" i="14"/>
  <c r="I8" i="14"/>
  <c r="I6" i="14"/>
  <c r="I5" i="14"/>
  <c r="I4" i="14"/>
  <c r="I26" i="11"/>
  <c r="I9" i="11"/>
  <c r="I8" i="11"/>
  <c r="I4" i="11"/>
  <c r="I5" i="11"/>
  <c r="I21" i="11"/>
  <c r="I11" i="11"/>
  <c r="I10" i="11"/>
  <c r="I7" i="11"/>
  <c r="I6" i="11"/>
  <c r="I26" i="10"/>
  <c r="I21" i="10"/>
  <c r="I13" i="10"/>
  <c r="I11" i="10"/>
  <c r="I10" i="10"/>
  <c r="I9" i="10"/>
  <c r="I8" i="10"/>
  <c r="I7" i="10"/>
  <c r="I6" i="10"/>
  <c r="I25" i="10" s="1"/>
  <c r="I27" i="10" s="1"/>
  <c r="I24" i="9"/>
  <c r="I5" i="9"/>
  <c r="I6" i="9"/>
  <c r="I7" i="9"/>
  <c r="I8" i="9"/>
  <c r="I9" i="9"/>
  <c r="I10" i="9"/>
  <c r="I11" i="9"/>
  <c r="I13" i="9"/>
  <c r="I14" i="9"/>
  <c r="I4" i="9"/>
  <c r="I29" i="9"/>
  <c r="I27" i="8"/>
  <c r="I13" i="8"/>
  <c r="I12" i="8"/>
  <c r="I8" i="8"/>
  <c r="I9" i="8"/>
  <c r="I20" i="8"/>
  <c r="I29" i="8" s="1"/>
  <c r="I14" i="8"/>
  <c r="I6" i="8"/>
  <c r="I4" i="8"/>
  <c r="I5" i="8"/>
  <c r="I20" i="7"/>
  <c r="I31" i="7" s="1"/>
  <c r="I29" i="7"/>
  <c r="I26" i="7"/>
  <c r="I13" i="7"/>
  <c r="I11" i="7"/>
  <c r="I10" i="7"/>
  <c r="I9" i="7"/>
  <c r="I8" i="7"/>
  <c r="I7" i="7"/>
  <c r="I6" i="7"/>
  <c r="I5" i="7"/>
  <c r="I4" i="7"/>
  <c r="I30" i="7" s="1"/>
  <c r="I32" i="7" s="1"/>
  <c r="I21" i="6"/>
  <c r="I24" i="6"/>
  <c r="I27" i="6"/>
  <c r="I8" i="6"/>
  <c r="I9" i="6"/>
  <c r="I10" i="6"/>
  <c r="I11" i="6"/>
  <c r="I13" i="6"/>
  <c r="I18" i="6"/>
  <c r="I29" i="6"/>
  <c r="I6" i="6"/>
  <c r="I7" i="6"/>
  <c r="I4" i="6"/>
  <c r="I5" i="6"/>
  <c r="I28" i="6" s="1"/>
  <c r="I30" i="6" s="1"/>
  <c r="I19" i="3"/>
  <c r="I28" i="3"/>
  <c r="E28" i="4"/>
  <c r="I8" i="5"/>
  <c r="I9" i="5"/>
  <c r="I26" i="5"/>
  <c r="I27" i="5"/>
  <c r="I10" i="5"/>
  <c r="I5" i="5"/>
  <c r="I6" i="5"/>
  <c r="I7" i="5"/>
  <c r="I11" i="5"/>
  <c r="I23" i="5"/>
  <c r="I4" i="5"/>
  <c r="I28" i="5" s="1"/>
  <c r="C28" i="4"/>
  <c r="D28" i="4"/>
  <c r="B28" i="4"/>
  <c r="K32" i="2"/>
  <c r="K4" i="1"/>
  <c r="K32" i="1" s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1" i="1"/>
  <c r="I28" i="8"/>
  <c r="I30" i="8" s="1"/>
  <c r="I28" i="9"/>
  <c r="I30" i="9" s="1"/>
  <c r="I25" i="11"/>
  <c r="I27" i="11" s="1"/>
  <c r="I25" i="14"/>
  <c r="I27" i="14" s="1"/>
  <c r="I24" i="15" l="1"/>
  <c r="I26" i="15"/>
  <c r="I25" i="15"/>
  <c r="I26" i="16"/>
</calcChain>
</file>

<file path=xl/sharedStrings.xml><?xml version="1.0" encoding="utf-8"?>
<sst xmlns="http://schemas.openxmlformats.org/spreadsheetml/2006/main" count="1151" uniqueCount="384">
  <si>
    <t>項目</t>
  </si>
  <si>
    <t>全校聖誕校園路跑</t>
  </si>
  <si>
    <t>全校啦啦隊錦標賽</t>
  </si>
  <si>
    <t>校友盃籃球友誼賽</t>
  </si>
  <si>
    <t>新生盃籃球賽</t>
  </si>
  <si>
    <t>新生盃排球賽</t>
  </si>
  <si>
    <t>新生盃桌球賽</t>
  </si>
  <si>
    <t>新生盃羽球賽</t>
  </si>
  <si>
    <t>新生盃網球賽</t>
  </si>
  <si>
    <t>系際盃籃球賽</t>
  </si>
  <si>
    <t>系際盃排球賽</t>
  </si>
  <si>
    <t>系際盃桌球賽</t>
  </si>
  <si>
    <t>系際盃羽球賽</t>
  </si>
  <si>
    <t>系際盃網球賽</t>
  </si>
  <si>
    <t>全校師生游泳錦標賽</t>
  </si>
  <si>
    <t>教職員工籃球賽</t>
  </si>
  <si>
    <t>教職員工排球賽</t>
  </si>
  <si>
    <t>教職員桌球賽</t>
  </si>
  <si>
    <t>教職員羽球賽</t>
  </si>
  <si>
    <t>教職員網球賽</t>
  </si>
  <si>
    <t>場次</t>
  </si>
  <si>
    <t>隊數</t>
  </si>
  <si>
    <t>系數</t>
  </si>
  <si>
    <t>人數</t>
  </si>
  <si>
    <t>男</t>
    <phoneticPr fontId="4" type="noConversion"/>
  </si>
  <si>
    <t>女</t>
    <phoneticPr fontId="4" type="noConversion"/>
  </si>
  <si>
    <t>單打</t>
    <phoneticPr fontId="4" type="noConversion"/>
  </si>
  <si>
    <t>雙打</t>
    <phoneticPr fontId="4" type="noConversion"/>
  </si>
  <si>
    <t>混雙</t>
    <phoneticPr fontId="4" type="noConversion"/>
  </si>
  <si>
    <t>單打</t>
    <phoneticPr fontId="4" type="noConversion"/>
  </si>
  <si>
    <t>雙打</t>
    <phoneticPr fontId="4" type="noConversion"/>
  </si>
  <si>
    <t>混雙</t>
    <phoneticPr fontId="4" type="noConversion"/>
  </si>
  <si>
    <t>總人數</t>
    <phoneticPr fontId="4" type="noConversion"/>
  </si>
  <si>
    <t>系際盃拔河賽</t>
    <phoneticPr fontId="4" type="noConversion"/>
  </si>
  <si>
    <t>8人制</t>
    <phoneticPr fontId="4" type="noConversion"/>
  </si>
  <si>
    <t>新生盃網球賽</t>
    <phoneticPr fontId="4" type="noConversion"/>
  </si>
  <si>
    <t>人數小計</t>
    <phoneticPr fontId="4" type="noConversion"/>
  </si>
  <si>
    <t>全校運動會</t>
    <phoneticPr fontId="4" type="noConversion"/>
  </si>
  <si>
    <t>三分球大賽</t>
  </si>
  <si>
    <t>啦啦隊錦標賽</t>
  </si>
  <si>
    <t>聖誕校園路跑</t>
  </si>
  <si>
    <t>教職員工網球賽</t>
  </si>
  <si>
    <t>教職員工羽球賽</t>
  </si>
  <si>
    <t>活動名稱</t>
    <phoneticPr fontId="4" type="noConversion"/>
  </si>
  <si>
    <t>94學年度</t>
  </si>
  <si>
    <t>95學年度</t>
  </si>
  <si>
    <t>總人數</t>
    <phoneticPr fontId="4" type="noConversion"/>
  </si>
  <si>
    <t>93學年度</t>
    <phoneticPr fontId="4" type="noConversion"/>
  </si>
  <si>
    <t>無</t>
    <phoneticPr fontId="4" type="noConversion"/>
  </si>
  <si>
    <t>95學年度活動總人數</t>
    <phoneticPr fontId="4" type="noConversion"/>
  </si>
  <si>
    <t>95學年度各項競賽活動人數統計表</t>
    <phoneticPr fontId="4" type="noConversion"/>
  </si>
  <si>
    <t>3隊</t>
    <phoneticPr fontId="4" type="noConversion"/>
  </si>
  <si>
    <t>教職員工排球賽</t>
    <phoneticPr fontId="4" type="noConversion"/>
  </si>
  <si>
    <t>教職員工桌球賽</t>
    <phoneticPr fontId="4" type="noConversion"/>
  </si>
  <si>
    <t>4隊</t>
  </si>
  <si>
    <t>男團</t>
    <phoneticPr fontId="4" type="noConversion"/>
  </si>
  <si>
    <t>女團</t>
    <phoneticPr fontId="4" type="noConversion"/>
  </si>
  <si>
    <t>男22隊，女16隊</t>
    <phoneticPr fontId="4" type="noConversion"/>
  </si>
  <si>
    <t>男19隊，女22隊</t>
    <phoneticPr fontId="4" type="noConversion"/>
  </si>
  <si>
    <t>男20隊，女16隊</t>
    <phoneticPr fontId="4" type="noConversion"/>
  </si>
  <si>
    <t>系際盃排球賽</t>
    <phoneticPr fontId="4" type="noConversion"/>
  </si>
  <si>
    <t>男14隊，女13隊</t>
    <phoneticPr fontId="4" type="noConversion"/>
  </si>
  <si>
    <t>系際盃桌球賽</t>
    <phoneticPr fontId="4" type="noConversion"/>
  </si>
  <si>
    <t>男10隊，女6隊</t>
    <phoneticPr fontId="4" type="noConversion"/>
  </si>
  <si>
    <t>系際盃羽球賽</t>
    <phoneticPr fontId="4" type="noConversion"/>
  </si>
  <si>
    <t>男15隊，女12隊</t>
    <phoneticPr fontId="4" type="noConversion"/>
  </si>
  <si>
    <t>系際盃網球賽</t>
    <phoneticPr fontId="4" type="noConversion"/>
  </si>
  <si>
    <t>教職員工籃球賽</t>
    <phoneticPr fontId="4" type="noConversion"/>
  </si>
  <si>
    <t>6隊</t>
    <phoneticPr fontId="4" type="noConversion"/>
  </si>
  <si>
    <t>5隊</t>
    <phoneticPr fontId="4" type="noConversion"/>
  </si>
  <si>
    <t>教職員工壘球聯誼賽</t>
    <phoneticPr fontId="4" type="noConversion"/>
  </si>
  <si>
    <t>校友盃友誼賽（籃排桌羽）</t>
    <phoneticPr fontId="4" type="noConversion"/>
  </si>
  <si>
    <t>全校運動大會（學生）</t>
    <phoneticPr fontId="4" type="noConversion"/>
  </si>
  <si>
    <t>全校運動大會（教職員）</t>
    <phoneticPr fontId="4" type="noConversion"/>
  </si>
  <si>
    <t>同心協力師生接力賽</t>
    <phoneticPr fontId="4" type="noConversion"/>
  </si>
  <si>
    <t>全校師生游泳錦標賽</t>
    <phoneticPr fontId="4" type="noConversion"/>
  </si>
  <si>
    <t>超級籃球聯賽(系際)</t>
    <phoneticPr fontId="4" type="noConversion"/>
  </si>
  <si>
    <t>男單/</t>
    <phoneticPr fontId="4" type="noConversion"/>
  </si>
  <si>
    <t>女單/</t>
    <phoneticPr fontId="4" type="noConversion"/>
  </si>
  <si>
    <t>男雙/</t>
    <phoneticPr fontId="4" type="noConversion"/>
  </si>
  <si>
    <t>女雙/</t>
    <phoneticPr fontId="4" type="noConversion"/>
  </si>
  <si>
    <t>備   註</t>
    <phoneticPr fontId="4" type="noConversion"/>
  </si>
  <si>
    <t>男生</t>
    <phoneticPr fontId="4" type="noConversion"/>
  </si>
  <si>
    <t>女生</t>
    <phoneticPr fontId="4" type="noConversion"/>
  </si>
  <si>
    <t>教男</t>
    <phoneticPr fontId="4" type="noConversion"/>
  </si>
  <si>
    <t>教女</t>
    <phoneticPr fontId="4" type="noConversion"/>
  </si>
  <si>
    <t>新生盃籃球賽</t>
    <phoneticPr fontId="4" type="noConversion"/>
  </si>
  <si>
    <t>96學年度各項競賽活動人數統計表</t>
    <phoneticPr fontId="4" type="noConversion"/>
  </si>
  <si>
    <t>96學年度活動總人數</t>
    <phoneticPr fontId="4" type="noConversion"/>
  </si>
  <si>
    <t>系際盃籃球賽</t>
    <phoneticPr fontId="4" type="noConversion"/>
  </si>
  <si>
    <t>12隊</t>
    <phoneticPr fontId="4" type="noConversion"/>
  </si>
  <si>
    <t>4隊</t>
    <phoneticPr fontId="4" type="noConversion"/>
  </si>
  <si>
    <t>教職員工保齡球賽</t>
    <phoneticPr fontId="4" type="noConversion"/>
  </si>
  <si>
    <t>96學年度</t>
  </si>
  <si>
    <t>4隊</t>
    <phoneticPr fontId="4" type="noConversion"/>
  </si>
  <si>
    <t>校友盃友誼賽</t>
    <phoneticPr fontId="4" type="noConversion"/>
  </si>
  <si>
    <t>教職員工生高爾夫球賽</t>
    <phoneticPr fontId="4" type="noConversion"/>
  </si>
  <si>
    <t>教職員工桌球賽</t>
    <phoneticPr fontId="4" type="noConversion"/>
  </si>
  <si>
    <t>教職員工羽球賽</t>
    <phoneticPr fontId="4" type="noConversion"/>
  </si>
  <si>
    <t>教職員工網球賽</t>
    <phoneticPr fontId="4" type="noConversion"/>
  </si>
  <si>
    <t>教職員工壘球賽</t>
    <phoneticPr fontId="4" type="noConversion"/>
  </si>
  <si>
    <t>教職員工保齡球賽</t>
    <phoneticPr fontId="4" type="noConversion"/>
  </si>
  <si>
    <t>教職員工生高爾夫球賽</t>
    <phoneticPr fontId="4" type="noConversion"/>
  </si>
  <si>
    <t>學生691人</t>
    <phoneticPr fontId="4" type="noConversion"/>
  </si>
  <si>
    <t>無</t>
    <phoneticPr fontId="4" type="noConversion"/>
  </si>
  <si>
    <t>系際盃籃球賽(超籃)</t>
    <phoneticPr fontId="4" type="noConversion"/>
  </si>
  <si>
    <t>系際盃拔河賽</t>
    <phoneticPr fontId="4" type="noConversion"/>
  </si>
  <si>
    <t>教職員工生高爾夫球賽</t>
    <phoneticPr fontId="4" type="noConversion"/>
  </si>
  <si>
    <t>無</t>
    <phoneticPr fontId="4" type="noConversion"/>
  </si>
  <si>
    <t>全校運動大會</t>
    <phoneticPr fontId="4" type="noConversion"/>
  </si>
  <si>
    <t>同心協力師生接力賽</t>
    <phoneticPr fontId="4" type="noConversion"/>
  </si>
  <si>
    <t>無</t>
    <phoneticPr fontId="4" type="noConversion"/>
  </si>
  <si>
    <r>
      <t>註：1</t>
    </r>
    <r>
      <rPr>
        <sz val="12"/>
        <rFont val="新細明體"/>
        <family val="1"/>
        <charset val="136"/>
      </rPr>
      <t>.</t>
    </r>
    <r>
      <rPr>
        <sz val="12"/>
        <rFont val="新細明體"/>
        <family val="1"/>
        <charset val="136"/>
      </rPr>
      <t>藍色：學生，紅色：教職員工生</t>
    </r>
    <phoneticPr fontId="4" type="noConversion"/>
  </si>
  <si>
    <r>
      <t xml:space="preserve"> </t>
    </r>
    <r>
      <rPr>
        <sz val="12"/>
        <rFont val="新細明體"/>
        <family val="1"/>
        <charset val="136"/>
      </rPr>
      <t xml:space="preserve">       2.九十五學年度教職員工生高爾夫學生2人、師生游泳賽學生691人。</t>
    </r>
    <phoneticPr fontId="4" type="noConversion"/>
  </si>
  <si>
    <t>6隊</t>
    <phoneticPr fontId="4" type="noConversion"/>
  </si>
  <si>
    <t>2隊</t>
    <phoneticPr fontId="4" type="noConversion"/>
  </si>
  <si>
    <t>5隊</t>
    <phoneticPr fontId="4" type="noConversion"/>
  </si>
  <si>
    <t>男21隊，女15隊</t>
    <phoneticPr fontId="4" type="noConversion"/>
  </si>
  <si>
    <t>男15隊，女17隊</t>
    <phoneticPr fontId="4" type="noConversion"/>
  </si>
  <si>
    <t>男23隊，女15隊</t>
    <phoneticPr fontId="4" type="noConversion"/>
  </si>
  <si>
    <t>男24隊，27隊</t>
    <phoneticPr fontId="4" type="noConversion"/>
  </si>
  <si>
    <t>男12隊，女7隊</t>
    <phoneticPr fontId="4" type="noConversion"/>
  </si>
  <si>
    <t>男15隊，女11隊</t>
    <phoneticPr fontId="4" type="noConversion"/>
  </si>
  <si>
    <t>97學年度活動總人數</t>
    <phoneticPr fontId="4" type="noConversion"/>
  </si>
  <si>
    <t>男24隊，女15隊</t>
    <phoneticPr fontId="4" type="noConversion"/>
  </si>
  <si>
    <t>13隊</t>
    <phoneticPr fontId="4" type="noConversion"/>
  </si>
  <si>
    <t>雙打10隊</t>
    <phoneticPr fontId="4" type="noConversion"/>
  </si>
  <si>
    <t>97學年度各項競賽活動人數統計表</t>
    <phoneticPr fontId="4" type="noConversion"/>
  </si>
  <si>
    <t>教職員9人，學生1人</t>
    <phoneticPr fontId="4" type="noConversion"/>
  </si>
  <si>
    <t>系際盃壘球賽</t>
    <phoneticPr fontId="4" type="noConversion"/>
  </si>
  <si>
    <t>13隊</t>
    <phoneticPr fontId="4" type="noConversion"/>
  </si>
  <si>
    <t>男11隊，女7隊</t>
    <phoneticPr fontId="4" type="noConversion"/>
  </si>
  <si>
    <t>男14隊，女12隊</t>
    <phoneticPr fontId="4" type="noConversion"/>
  </si>
  <si>
    <t>4隊</t>
    <phoneticPr fontId="4" type="noConversion"/>
  </si>
  <si>
    <t>男15隊，女19隊</t>
    <phoneticPr fontId="4" type="noConversion"/>
  </si>
  <si>
    <t>男20隊，女14隊</t>
    <phoneticPr fontId="4" type="noConversion"/>
  </si>
  <si>
    <t>12隊</t>
    <phoneticPr fontId="4" type="noConversion"/>
  </si>
  <si>
    <t>2隊</t>
    <phoneticPr fontId="4" type="noConversion"/>
  </si>
  <si>
    <t>男27隊，女28隊</t>
    <phoneticPr fontId="4" type="noConversion"/>
  </si>
  <si>
    <t>籃72排80桌204羽39</t>
    <phoneticPr fontId="4" type="noConversion"/>
  </si>
  <si>
    <t>98學年度各項競賽活動人數統計表</t>
    <phoneticPr fontId="4" type="noConversion"/>
  </si>
  <si>
    <t>97學年度教職員工參賽人數</t>
    <phoneticPr fontId="4" type="noConversion"/>
  </si>
  <si>
    <t>97學年度學生參賽人數</t>
    <phoneticPr fontId="4" type="noConversion"/>
  </si>
  <si>
    <t>98學年度活動總人數</t>
    <phoneticPr fontId="4" type="noConversion"/>
  </si>
  <si>
    <t>98學年度教職員工參賽人數</t>
    <phoneticPr fontId="4" type="noConversion"/>
  </si>
  <si>
    <t>98學年度學生參賽人數</t>
    <phoneticPr fontId="4" type="noConversion"/>
  </si>
  <si>
    <t>男10隊，女7隊</t>
    <phoneticPr fontId="4" type="noConversion"/>
  </si>
  <si>
    <t>12隊</t>
    <phoneticPr fontId="4" type="noConversion"/>
  </si>
  <si>
    <t>男7隊，女6隊</t>
    <phoneticPr fontId="4" type="noConversion"/>
  </si>
  <si>
    <t>5隊</t>
    <phoneticPr fontId="4" type="noConversion"/>
  </si>
  <si>
    <t>男16隊，女15隊</t>
    <phoneticPr fontId="4" type="noConversion"/>
  </si>
  <si>
    <t>男20隊，女16隊</t>
    <phoneticPr fontId="4" type="noConversion"/>
  </si>
  <si>
    <t>982教職員工保齡球賽</t>
    <phoneticPr fontId="4" type="noConversion"/>
  </si>
  <si>
    <t>981教職員工保齡球賽</t>
    <phoneticPr fontId="4" type="noConversion"/>
  </si>
  <si>
    <t>男25隊，女30隊</t>
    <phoneticPr fontId="4" type="noConversion"/>
  </si>
  <si>
    <t>男22隊，女19隊</t>
    <phoneticPr fontId="4" type="noConversion"/>
  </si>
  <si>
    <t>16隊</t>
    <phoneticPr fontId="4" type="noConversion"/>
  </si>
  <si>
    <t>982教職員工生高爾夫球賽</t>
    <phoneticPr fontId="4" type="noConversion"/>
  </si>
  <si>
    <t>981教職員工生高爾夫球賽</t>
    <phoneticPr fontId="4" type="noConversion"/>
  </si>
  <si>
    <t>教職員8學生3</t>
    <phoneticPr fontId="4" type="noConversion"/>
  </si>
  <si>
    <t>4隊</t>
    <phoneticPr fontId="4" type="noConversion"/>
  </si>
  <si>
    <t>籃77排56羽26桌65</t>
    <phoneticPr fontId="4" type="noConversion"/>
  </si>
  <si>
    <t>99學年度各項競賽活動人數統計表</t>
    <phoneticPr fontId="4" type="noConversion"/>
  </si>
  <si>
    <r>
      <rPr>
        <sz val="12"/>
        <color indexed="60"/>
        <rFont val="標楷體"/>
        <family val="4"/>
        <charset val="136"/>
      </rPr>
      <t>排56</t>
    </r>
    <r>
      <rPr>
        <sz val="12"/>
        <rFont val="標楷體"/>
        <family val="4"/>
        <charset val="136"/>
      </rPr>
      <t>桌82網14</t>
    </r>
    <phoneticPr fontId="4" type="noConversion"/>
  </si>
  <si>
    <t>男30隊，女30隊</t>
    <phoneticPr fontId="4" type="noConversion"/>
  </si>
  <si>
    <t>男22隊，女18隊</t>
    <phoneticPr fontId="4" type="noConversion"/>
  </si>
  <si>
    <t>蓋體育館停辦</t>
    <phoneticPr fontId="4" type="noConversion"/>
  </si>
  <si>
    <t>校友盃友誼賽（排桌網）</t>
    <phoneticPr fontId="4" type="noConversion"/>
  </si>
  <si>
    <t>校友盃友誼賽（籃排桌羽）</t>
    <phoneticPr fontId="4" type="noConversion"/>
  </si>
  <si>
    <t>系際盃保齡球賽</t>
    <phoneticPr fontId="4" type="noConversion"/>
  </si>
  <si>
    <t>16隊</t>
    <phoneticPr fontId="4" type="noConversion"/>
  </si>
  <si>
    <t>雙打11隊</t>
    <phoneticPr fontId="4" type="noConversion"/>
  </si>
  <si>
    <t>99學年度活動總人數</t>
    <phoneticPr fontId="4" type="noConversion"/>
  </si>
  <si>
    <t>99學年度教職員工參賽人數</t>
    <phoneticPr fontId="4" type="noConversion"/>
  </si>
  <si>
    <t>99學年度學生參賽人數</t>
    <phoneticPr fontId="4" type="noConversion"/>
  </si>
  <si>
    <t>9隊</t>
    <phoneticPr fontId="4" type="noConversion"/>
  </si>
  <si>
    <t>男7隊，女6隊</t>
    <phoneticPr fontId="4" type="noConversion"/>
  </si>
  <si>
    <t>男10隊，女4隊</t>
    <phoneticPr fontId="4" type="noConversion"/>
  </si>
  <si>
    <t>男17隊，女17隊</t>
    <phoneticPr fontId="4" type="noConversion"/>
  </si>
  <si>
    <t>男22隊，女18隊</t>
    <phoneticPr fontId="4" type="noConversion"/>
  </si>
  <si>
    <t>8隊</t>
    <phoneticPr fontId="4" type="noConversion"/>
  </si>
  <si>
    <t>100學年度各項競賽活動人數統計表</t>
    <phoneticPr fontId="4" type="noConversion"/>
  </si>
  <si>
    <t>100學年度活動總人數</t>
    <phoneticPr fontId="4" type="noConversion"/>
  </si>
  <si>
    <t>100學年度教職員工參賽人數</t>
    <phoneticPr fontId="4" type="noConversion"/>
  </si>
  <si>
    <t>100學年度學生參賽人數</t>
    <phoneticPr fontId="4" type="noConversion"/>
  </si>
  <si>
    <t>男29隊，女31隊</t>
    <phoneticPr fontId="4" type="noConversion"/>
  </si>
  <si>
    <t>男21隊，女19隊</t>
    <phoneticPr fontId="4" type="noConversion"/>
  </si>
  <si>
    <t>17隊</t>
    <phoneticPr fontId="4" type="noConversion"/>
  </si>
  <si>
    <t>新生盃暨菁英桌球賽</t>
    <phoneticPr fontId="4" type="noConversion"/>
  </si>
  <si>
    <t>10隊</t>
    <phoneticPr fontId="4" type="noConversion"/>
  </si>
  <si>
    <t>男11隊，女8隊</t>
    <phoneticPr fontId="4" type="noConversion"/>
  </si>
  <si>
    <t>男6隊，女3隊</t>
    <phoneticPr fontId="4" type="noConversion"/>
  </si>
  <si>
    <t>男22隊，女15隊</t>
    <phoneticPr fontId="4" type="noConversion"/>
  </si>
  <si>
    <t>男16隊，女16隊</t>
    <phoneticPr fontId="4" type="noConversion"/>
  </si>
  <si>
    <t>男子136女子20混合527</t>
    <phoneticPr fontId="4" type="noConversion"/>
  </si>
  <si>
    <t>校友盃友誼賽（籃排桌羽網）</t>
    <phoneticPr fontId="4" type="noConversion"/>
  </si>
  <si>
    <t>籃76、排76、桌46、羽35、網22</t>
    <phoneticPr fontId="4" type="noConversion"/>
  </si>
  <si>
    <t>男25隊，女30隊</t>
    <phoneticPr fontId="4" type="noConversion"/>
  </si>
  <si>
    <t>男22隊，女16隊</t>
    <phoneticPr fontId="4" type="noConversion"/>
  </si>
  <si>
    <t>男18隊，女18隊</t>
    <phoneticPr fontId="4" type="noConversion"/>
  </si>
  <si>
    <t>男6隊，女5隊</t>
    <phoneticPr fontId="4" type="noConversion"/>
  </si>
  <si>
    <t>男15隊，女11隊</t>
    <phoneticPr fontId="4" type="noConversion"/>
  </si>
  <si>
    <t>4隊</t>
    <phoneticPr fontId="4" type="noConversion"/>
  </si>
  <si>
    <t>5隊</t>
    <phoneticPr fontId="4" type="noConversion"/>
  </si>
  <si>
    <t>甲組4隊，乙組6隊</t>
    <phoneticPr fontId="4" type="noConversion"/>
  </si>
  <si>
    <t>15隊</t>
    <phoneticPr fontId="4" type="noConversion"/>
  </si>
  <si>
    <t>男子205女子112混合627</t>
    <phoneticPr fontId="4" type="noConversion"/>
  </si>
  <si>
    <t>101學年度活動總人數</t>
    <phoneticPr fontId="4" type="noConversion"/>
  </si>
  <si>
    <t>101學年度教職員工參賽人數</t>
    <phoneticPr fontId="4" type="noConversion"/>
  </si>
  <si>
    <t>101學年度學生參賽人數</t>
    <phoneticPr fontId="4" type="noConversion"/>
  </si>
  <si>
    <t>靜宜大學101學年度各項競賽活動人數統計表</t>
    <phoneticPr fontId="4" type="noConversion"/>
  </si>
  <si>
    <t>靜宜大學102學年度各項競賽活動人數統計表</t>
    <phoneticPr fontId="4" type="noConversion"/>
  </si>
  <si>
    <t>男24隊，女17隊</t>
    <phoneticPr fontId="4" type="noConversion"/>
  </si>
  <si>
    <t>男27隊，女28隊</t>
    <phoneticPr fontId="4" type="noConversion"/>
  </si>
  <si>
    <t>甲組6隊，乙組5隊</t>
    <phoneticPr fontId="4" type="noConversion"/>
  </si>
  <si>
    <t>102學年度活動總人數</t>
    <phoneticPr fontId="4" type="noConversion"/>
  </si>
  <si>
    <t>102學年度教職員工參賽人數</t>
    <phoneticPr fontId="4" type="noConversion"/>
  </si>
  <si>
    <t>102學年度學生參賽人數</t>
    <phoneticPr fontId="4" type="noConversion"/>
  </si>
  <si>
    <t>17隊</t>
    <phoneticPr fontId="4" type="noConversion"/>
  </si>
  <si>
    <t>校友盃友誼賽（羽網）</t>
    <phoneticPr fontId="4" type="noConversion"/>
  </si>
  <si>
    <t>羽球30、網球15</t>
    <phoneticPr fontId="4" type="noConversion"/>
  </si>
  <si>
    <t>男8隊，女6隊</t>
    <phoneticPr fontId="4" type="noConversion"/>
  </si>
  <si>
    <t>男18隊，女13隊</t>
    <phoneticPr fontId="4" type="noConversion"/>
  </si>
  <si>
    <t>男22隊，女16隊</t>
    <phoneticPr fontId="4" type="noConversion"/>
  </si>
  <si>
    <t>男19隊，女19隊</t>
    <phoneticPr fontId="4" type="noConversion"/>
  </si>
  <si>
    <t>7隊</t>
    <phoneticPr fontId="4" type="noConversion"/>
  </si>
  <si>
    <t>2隊</t>
    <phoneticPr fontId="4" type="noConversion"/>
  </si>
  <si>
    <t>5隊</t>
    <phoneticPr fontId="4" type="noConversion"/>
  </si>
  <si>
    <t>2隊</t>
    <phoneticPr fontId="4" type="noConversion"/>
  </si>
  <si>
    <t>男籃6隊、女籃3隊、男排7隊、女排3隊、羽球4隊</t>
    <phoneticPr fontId="4" type="noConversion"/>
  </si>
  <si>
    <t>靜宜大學103學年度各項競賽活動人數統計表</t>
    <phoneticPr fontId="4" type="noConversion"/>
  </si>
  <si>
    <t>103學年度活動總人數</t>
    <phoneticPr fontId="4" type="noConversion"/>
  </si>
  <si>
    <t>103學年度教職員工參賽人數</t>
    <phoneticPr fontId="4" type="noConversion"/>
  </si>
  <si>
    <t>103學年度學生參賽人數</t>
    <phoneticPr fontId="4" type="noConversion"/>
  </si>
  <si>
    <t>4隊</t>
    <phoneticPr fontId="4" type="noConversion"/>
  </si>
  <si>
    <t>男19隊，女18隊</t>
    <phoneticPr fontId="4" type="noConversion"/>
  </si>
  <si>
    <t>男23隊，女20隊</t>
    <phoneticPr fontId="4" type="noConversion"/>
  </si>
  <si>
    <t>6隊</t>
    <phoneticPr fontId="4" type="noConversion"/>
  </si>
  <si>
    <t>男18隊，女17隊</t>
    <phoneticPr fontId="4" type="noConversion"/>
  </si>
  <si>
    <t>男9隊，女7隊</t>
    <phoneticPr fontId="4" type="noConversion"/>
  </si>
  <si>
    <t>2隊</t>
    <phoneticPr fontId="4" type="noConversion"/>
  </si>
  <si>
    <t>男14隊、女8隊、混合29隊</t>
    <phoneticPr fontId="4" type="noConversion"/>
  </si>
  <si>
    <t>男31隊，女32隊</t>
    <phoneticPr fontId="4" type="noConversion"/>
  </si>
  <si>
    <t>男23隊，女19隊</t>
    <phoneticPr fontId="4" type="noConversion"/>
  </si>
  <si>
    <t>18隊</t>
    <phoneticPr fontId="4" type="noConversion"/>
  </si>
  <si>
    <t>甲組5隊，乙組5隊</t>
    <phoneticPr fontId="4" type="noConversion"/>
  </si>
  <si>
    <t>領頭羊家族169人</t>
    <phoneticPr fontId="4" type="noConversion"/>
  </si>
  <si>
    <t>104學年度活動總人數</t>
    <phoneticPr fontId="4" type="noConversion"/>
  </si>
  <si>
    <t>104學年度教職員工參賽人數</t>
    <phoneticPr fontId="4" type="noConversion"/>
  </si>
  <si>
    <t>104學年度學生參賽人數</t>
    <phoneticPr fontId="4" type="noConversion"/>
  </si>
  <si>
    <t>15隊</t>
    <phoneticPr fontId="4" type="noConversion"/>
  </si>
  <si>
    <t>男24隊，女20隊</t>
    <phoneticPr fontId="4" type="noConversion"/>
  </si>
  <si>
    <t>男36隊，女35隊</t>
    <phoneticPr fontId="4" type="noConversion"/>
  </si>
  <si>
    <t>靜宜大學104學年度各項競賽活動人數統計表</t>
    <phoneticPr fontId="4" type="noConversion"/>
  </si>
  <si>
    <t>男10隊，女11隊</t>
    <phoneticPr fontId="4" type="noConversion"/>
  </si>
  <si>
    <t>混團16隊</t>
    <phoneticPr fontId="4" type="noConversion"/>
  </si>
  <si>
    <t>男子組2隊，女子組2隊</t>
    <phoneticPr fontId="4" type="noConversion"/>
  </si>
  <si>
    <t>男24隊，女20隊</t>
    <phoneticPr fontId="4" type="noConversion"/>
  </si>
  <si>
    <t>男18隊，女20隊</t>
    <phoneticPr fontId="4" type="noConversion"/>
  </si>
  <si>
    <t>8隊</t>
    <phoneticPr fontId="4" type="noConversion"/>
  </si>
  <si>
    <t>靜宜大學105學年度各項競賽活動人數統計表</t>
    <phoneticPr fontId="4" type="noConversion"/>
  </si>
  <si>
    <t>105學年度活動總人數</t>
    <phoneticPr fontId="4" type="noConversion"/>
  </si>
  <si>
    <t>105學年度教職員工參賽人數</t>
    <phoneticPr fontId="4" type="noConversion"/>
  </si>
  <si>
    <t>105學年度學生參賽人數</t>
    <phoneticPr fontId="4" type="noConversion"/>
  </si>
  <si>
    <t>男31隊，女36隊</t>
    <phoneticPr fontId="4" type="noConversion"/>
  </si>
  <si>
    <t>14隊</t>
    <phoneticPr fontId="4" type="noConversion"/>
  </si>
  <si>
    <t>男10隊，女5隊</t>
    <phoneticPr fontId="4" type="noConversion"/>
  </si>
  <si>
    <t>甲組4隊，乙組7隊</t>
    <phoneticPr fontId="4" type="noConversion"/>
  </si>
  <si>
    <t>混團20隊</t>
    <phoneticPr fontId="4" type="noConversion"/>
  </si>
  <si>
    <t>男子組8隊，女子組7隊</t>
    <phoneticPr fontId="4" type="noConversion"/>
  </si>
  <si>
    <t>男23隊，女20隊</t>
    <phoneticPr fontId="4" type="noConversion"/>
  </si>
  <si>
    <t>男19隊，女20隊</t>
    <phoneticPr fontId="4" type="noConversion"/>
  </si>
  <si>
    <t>6隊</t>
    <phoneticPr fontId="4" type="noConversion"/>
  </si>
  <si>
    <t>2隊</t>
    <phoneticPr fontId="4" type="noConversion"/>
  </si>
  <si>
    <t>靜宜大學106學年度各項競賽活動人數統計表</t>
    <phoneticPr fontId="4" type="noConversion"/>
  </si>
  <si>
    <t>男9隊，女2隊</t>
    <phoneticPr fontId="4" type="noConversion"/>
  </si>
  <si>
    <t>混團16隊</t>
    <phoneticPr fontId="4" type="noConversion"/>
  </si>
  <si>
    <t>男子組10隊，女子組7隊</t>
    <phoneticPr fontId="4" type="noConversion"/>
  </si>
  <si>
    <t>男24隊，女17隊</t>
    <phoneticPr fontId="4" type="noConversion"/>
  </si>
  <si>
    <t>男20隊，女18隊</t>
    <phoneticPr fontId="4" type="noConversion"/>
  </si>
  <si>
    <t>3隊</t>
    <phoneticPr fontId="4" type="noConversion"/>
  </si>
  <si>
    <t>4隊</t>
    <phoneticPr fontId="4" type="noConversion"/>
  </si>
  <si>
    <t>男33隊，女35隊</t>
    <phoneticPr fontId="4" type="noConversion"/>
  </si>
  <si>
    <t>甲組2隊，乙組6隊</t>
    <phoneticPr fontId="4" type="noConversion"/>
  </si>
  <si>
    <t>男24隊，女16隊</t>
    <phoneticPr fontId="4" type="noConversion"/>
  </si>
  <si>
    <t>13隊</t>
    <phoneticPr fontId="4" type="noConversion"/>
  </si>
  <si>
    <t>樂齡50人</t>
    <phoneticPr fontId="4" type="noConversion"/>
  </si>
  <si>
    <t>3隊</t>
    <phoneticPr fontId="4" type="noConversion"/>
  </si>
  <si>
    <t>序號</t>
    <phoneticPr fontId="4" type="noConversion"/>
  </si>
  <si>
    <t>系際盃籃球賽</t>
    <phoneticPr fontId="4" type="noConversion"/>
  </si>
  <si>
    <t>系際盃保齡球賽</t>
    <phoneticPr fontId="4" type="noConversion"/>
  </si>
  <si>
    <r>
      <t>1</t>
    </r>
    <r>
      <rPr>
        <sz val="12"/>
        <rFont val="新細明體"/>
        <family val="1"/>
        <charset val="136"/>
      </rPr>
      <t>04學年度</t>
    </r>
    <phoneticPr fontId="4" type="noConversion"/>
  </si>
  <si>
    <r>
      <t>1</t>
    </r>
    <r>
      <rPr>
        <sz val="12"/>
        <rFont val="新細明體"/>
        <family val="1"/>
        <charset val="136"/>
      </rPr>
      <t>05學年度</t>
    </r>
    <phoneticPr fontId="4" type="noConversion"/>
  </si>
  <si>
    <r>
      <t>1</t>
    </r>
    <r>
      <rPr>
        <sz val="12"/>
        <rFont val="新細明體"/>
        <family val="1"/>
        <charset val="136"/>
      </rPr>
      <t>06學年度</t>
    </r>
    <phoneticPr fontId="4" type="noConversion"/>
  </si>
  <si>
    <t>全校運動大會(學生)</t>
    <phoneticPr fontId="4" type="noConversion"/>
  </si>
  <si>
    <t>全校運動大會(教職員)</t>
    <phoneticPr fontId="4" type="noConversion"/>
  </si>
  <si>
    <t>靜宜大學104-106學年度全校教職員工競賽--人數統計表</t>
    <phoneticPr fontId="4" type="noConversion"/>
  </si>
  <si>
    <t>總人數</t>
    <phoneticPr fontId="4" type="noConversion"/>
  </si>
  <si>
    <t>106學年度教職員工參賽人數</t>
    <phoneticPr fontId="4" type="noConversion"/>
  </si>
  <si>
    <t>106學年度活動總人數</t>
    <phoneticPr fontId="4" type="noConversion"/>
  </si>
  <si>
    <t>106學年度學生參賽人數</t>
    <phoneticPr fontId="4" type="noConversion"/>
  </si>
  <si>
    <t>靜宜大學109學年度各項競賽活動人數統計表</t>
    <phoneticPr fontId="4" type="noConversion"/>
  </si>
  <si>
    <t>男32隊，女28隊</t>
    <phoneticPr fontId="4" type="noConversion"/>
  </si>
  <si>
    <t>男20隊，女13隊</t>
    <phoneticPr fontId="4" type="noConversion"/>
  </si>
  <si>
    <t>109學年度活動總人數</t>
    <phoneticPr fontId="4" type="noConversion"/>
  </si>
  <si>
    <t>109學年度教職員工參賽人數</t>
    <phoneticPr fontId="4" type="noConversion"/>
  </si>
  <si>
    <t>109學年度學生參賽人數</t>
    <phoneticPr fontId="4" type="noConversion"/>
  </si>
  <si>
    <t>靜宜大學108學年度各項競賽活動人數統計表</t>
    <phoneticPr fontId="4" type="noConversion"/>
  </si>
  <si>
    <t>男子組2隊，女子組2隊</t>
    <phoneticPr fontId="4" type="noConversion"/>
  </si>
  <si>
    <t>因疫情未舉辦</t>
    <phoneticPr fontId="4" type="noConversion"/>
  </si>
  <si>
    <t>6隊</t>
    <phoneticPr fontId="4" type="noConversion"/>
  </si>
  <si>
    <t>男21隊，女13隊</t>
    <phoneticPr fontId="4" type="noConversion"/>
  </si>
  <si>
    <t>甲組3隊，乙組6隊</t>
    <phoneticPr fontId="4" type="noConversion"/>
  </si>
  <si>
    <t>因疫情未舉辦</t>
    <phoneticPr fontId="4" type="noConversion"/>
  </si>
  <si>
    <t>男6隊，女1隊</t>
    <phoneticPr fontId="4" type="noConversion"/>
  </si>
  <si>
    <t>混團13隊</t>
    <phoneticPr fontId="4" type="noConversion"/>
  </si>
  <si>
    <t>男23隊，女5隊</t>
    <phoneticPr fontId="4" type="noConversion"/>
  </si>
  <si>
    <t>5隊</t>
    <phoneticPr fontId="4" type="noConversion"/>
  </si>
  <si>
    <t>5隊</t>
    <phoneticPr fontId="4" type="noConversion"/>
  </si>
  <si>
    <t>4隊</t>
    <phoneticPr fontId="4" type="noConversion"/>
  </si>
  <si>
    <t>靜宜大學107學年度各項競賽活動人數統計表</t>
    <phoneticPr fontId="4" type="noConversion"/>
  </si>
  <si>
    <t>男29隊，女31隊</t>
    <phoneticPr fontId="4" type="noConversion"/>
  </si>
  <si>
    <t>男22隊，女13隊</t>
    <phoneticPr fontId="4" type="noConversion"/>
  </si>
  <si>
    <t>12隊</t>
    <phoneticPr fontId="4" type="noConversion"/>
  </si>
  <si>
    <t>男6隊，女3隊</t>
    <phoneticPr fontId="4" type="noConversion"/>
  </si>
  <si>
    <t>混團17隊</t>
    <phoneticPr fontId="4" type="noConversion"/>
  </si>
  <si>
    <t>男子組4隊，女子組1隊</t>
    <phoneticPr fontId="4" type="noConversion"/>
  </si>
  <si>
    <t>男23隊，女11隊</t>
    <phoneticPr fontId="4" type="noConversion"/>
  </si>
  <si>
    <t>男18隊，女16隊</t>
    <phoneticPr fontId="4" type="noConversion"/>
  </si>
  <si>
    <t>7隊</t>
    <phoneticPr fontId="4" type="noConversion"/>
  </si>
  <si>
    <t>男子組3隊</t>
    <phoneticPr fontId="4" type="noConversion"/>
  </si>
  <si>
    <t>混團13隊</t>
    <phoneticPr fontId="4" type="noConversion"/>
  </si>
  <si>
    <t>男23隊，女9隊</t>
    <phoneticPr fontId="4" type="noConversion"/>
  </si>
  <si>
    <t>男子組2隊，女子組2隊</t>
    <phoneticPr fontId="4" type="noConversion"/>
  </si>
  <si>
    <t>男20隊，女20隊</t>
    <phoneticPr fontId="4" type="noConversion"/>
  </si>
  <si>
    <t>5隊(因疫情取消)</t>
    <phoneticPr fontId="4" type="noConversion"/>
  </si>
  <si>
    <t>(因疫情取消)</t>
    <phoneticPr fontId="4" type="noConversion"/>
  </si>
  <si>
    <t>(因疫情取消)</t>
    <phoneticPr fontId="4" type="noConversion"/>
  </si>
  <si>
    <t>靜宜大學110學年度各項競賽活動人數統計表</t>
    <phoneticPr fontId="4" type="noConversion"/>
  </si>
  <si>
    <t>男22隊，女9隊</t>
    <phoneticPr fontId="4" type="noConversion"/>
  </si>
  <si>
    <t>男子組2隊，女子組1隊</t>
    <phoneticPr fontId="4" type="noConversion"/>
  </si>
  <si>
    <t>4隊(因疫情嚴峻取消)</t>
    <phoneticPr fontId="4" type="noConversion"/>
  </si>
  <si>
    <t>男17隊，女18隊(因疫情嚴峻取消)</t>
    <phoneticPr fontId="4" type="noConversion"/>
  </si>
  <si>
    <t>男子組6隊</t>
    <phoneticPr fontId="4" type="noConversion"/>
  </si>
  <si>
    <t>混團15隊</t>
    <phoneticPr fontId="4" type="noConversion"/>
  </si>
  <si>
    <t>110學年度活動總人數</t>
    <phoneticPr fontId="4" type="noConversion"/>
  </si>
  <si>
    <t>110學年度教職員工參賽人數</t>
    <phoneticPr fontId="4" type="noConversion"/>
  </si>
  <si>
    <t>110學年度學生參賽人數</t>
    <phoneticPr fontId="4" type="noConversion"/>
  </si>
  <si>
    <t>男17隊，女9隊</t>
    <phoneticPr fontId="4" type="noConversion"/>
  </si>
  <si>
    <t>5隊</t>
    <phoneticPr fontId="4" type="noConversion"/>
  </si>
  <si>
    <t>男23隊，女27隊</t>
    <phoneticPr fontId="4" type="noConversion"/>
  </si>
  <si>
    <t>男單5，菁英乙男單4，菁英乙女單4</t>
    <phoneticPr fontId="4" type="noConversion"/>
  </si>
  <si>
    <t>甲組4隊，乙組3隊</t>
    <phoneticPr fontId="4" type="noConversion"/>
  </si>
  <si>
    <t>靜宜大學111學年度各項競賽活動人數統計表</t>
    <phoneticPr fontId="4" type="noConversion"/>
  </si>
  <si>
    <t>3隊</t>
    <phoneticPr fontId="4" type="noConversion"/>
  </si>
  <si>
    <t>學生503，教職員160</t>
    <phoneticPr fontId="4" type="noConversion"/>
  </si>
  <si>
    <t>111學年度活動總人數</t>
    <phoneticPr fontId="4" type="noConversion"/>
  </si>
  <si>
    <t>111學年度教職員工參賽人數</t>
    <phoneticPr fontId="4" type="noConversion"/>
  </si>
  <si>
    <t>111學年度學生參賽人數</t>
    <phoneticPr fontId="4" type="noConversion"/>
  </si>
  <si>
    <t>男27隊，女25隊</t>
    <phoneticPr fontId="4" type="noConversion"/>
  </si>
  <si>
    <t>男20隊，女6隊</t>
    <phoneticPr fontId="4" type="noConversion"/>
  </si>
  <si>
    <t>15隊</t>
    <phoneticPr fontId="4" type="noConversion"/>
  </si>
  <si>
    <t>男23隊，女7隊</t>
    <phoneticPr fontId="4" type="noConversion"/>
  </si>
  <si>
    <t>男17隊，女17隊</t>
    <phoneticPr fontId="4" type="noConversion"/>
  </si>
  <si>
    <t>男3隊</t>
    <phoneticPr fontId="4" type="noConversion"/>
  </si>
  <si>
    <t>2隊</t>
    <phoneticPr fontId="4" type="noConversion"/>
  </si>
  <si>
    <t>男10隊，女4隊</t>
    <phoneticPr fontId="4" type="noConversion"/>
  </si>
  <si>
    <t>3隊</t>
    <phoneticPr fontId="4" type="noConversion"/>
  </si>
  <si>
    <t>3隊</t>
    <phoneticPr fontId="4" type="noConversion"/>
  </si>
  <si>
    <t>2隊</t>
    <phoneticPr fontId="4" type="noConversion"/>
  </si>
  <si>
    <t>112學年度活動總人數</t>
    <phoneticPr fontId="4" type="noConversion"/>
  </si>
  <si>
    <t>112學年度教職員工參賽人數</t>
    <phoneticPr fontId="4" type="noConversion"/>
  </si>
  <si>
    <t>112學年度學生參賽人數</t>
    <phoneticPr fontId="4" type="noConversion"/>
  </si>
  <si>
    <t>男17隊，女3隊</t>
    <phoneticPr fontId="4" type="noConversion"/>
  </si>
  <si>
    <t>取消</t>
    <phoneticPr fontId="4" type="noConversion"/>
  </si>
  <si>
    <t>3隊</t>
    <phoneticPr fontId="4" type="noConversion"/>
  </si>
  <si>
    <t>男23隊，女5隊</t>
    <phoneticPr fontId="4" type="noConversion"/>
  </si>
  <si>
    <t>男15隊，女16隊</t>
    <phoneticPr fontId="4" type="noConversion"/>
  </si>
  <si>
    <t>4隊</t>
    <phoneticPr fontId="4" type="noConversion"/>
  </si>
  <si>
    <t>94學年度各項競賽活動人數統計表</t>
    <phoneticPr fontId="4" type="noConversion"/>
  </si>
  <si>
    <t>93學年度各項競賽活動人數統計表</t>
    <phoneticPr fontId="4" type="noConversion"/>
  </si>
  <si>
    <t>3隊</t>
    <phoneticPr fontId="4" type="noConversion"/>
  </si>
  <si>
    <t>男6隊，女4隊</t>
    <phoneticPr fontId="4" type="noConversion"/>
  </si>
  <si>
    <r>
      <t xml:space="preserve">靜宜大學112學年度各項競賽活動人數統計表  </t>
    </r>
    <r>
      <rPr>
        <b/>
        <sz val="14"/>
        <rFont val="標楷體"/>
        <family val="4"/>
        <charset val="136"/>
      </rPr>
      <t>113.5.23更新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</si>
</sst>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7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0"/>
      <color indexed="10"/>
      <name val="Times New Roman"/>
      <family val="1"/>
    </font>
    <font>
      <sz val="12"/>
      <color indexed="8"/>
      <name val="新細明體"/>
      <family val="1"/>
      <charset val="136"/>
    </font>
    <font>
      <b/>
      <sz val="18"/>
      <name val="標楷體"/>
      <family val="4"/>
      <charset val="136"/>
    </font>
    <font>
      <b/>
      <sz val="12"/>
      <color indexed="10"/>
      <name val="新細明體"/>
      <family val="1"/>
      <charset val="136"/>
    </font>
    <font>
      <sz val="12"/>
      <color indexed="12"/>
      <name val="新細明體"/>
      <family val="1"/>
      <charset val="136"/>
    </font>
    <font>
      <sz val="12"/>
      <color indexed="12"/>
      <name val="標楷體"/>
      <family val="4"/>
      <charset val="136"/>
    </font>
    <font>
      <sz val="12"/>
      <color indexed="10"/>
      <name val="標楷體"/>
      <family val="4"/>
      <charset val="136"/>
    </font>
    <font>
      <sz val="12"/>
      <color indexed="60"/>
      <name val="標楷體"/>
      <family val="4"/>
      <charset val="136"/>
    </font>
    <font>
      <b/>
      <sz val="12"/>
      <name val="標楷體"/>
      <family val="4"/>
      <charset val="136"/>
    </font>
    <font>
      <sz val="12"/>
      <color rgb="FFC00000"/>
      <name val="標楷體"/>
      <family val="4"/>
      <charset val="136"/>
    </font>
    <font>
      <b/>
      <sz val="14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top" wrapText="1"/>
    </xf>
    <xf numFmtId="0" fontId="0" fillId="0" borderId="1" xfId="0" applyFill="1" applyBorder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5" xfId="0" applyFont="1" applyFill="1" applyBorder="1" applyAlignment="1">
      <alignment vertical="top" wrapText="1"/>
    </xf>
    <xf numFmtId="0" fontId="0" fillId="0" borderId="5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'104-106'!$C$2</c:f>
              <c:strCache>
                <c:ptCount val="1"/>
                <c:pt idx="0">
                  <c:v>104學年度</c:v>
                </c:pt>
              </c:strCache>
            </c:strRef>
          </c:tx>
          <c:invertIfNegative val="0"/>
          <c:cat>
            <c:strRef>
              <c:f>'104-106'!$B$3:$B$22</c:f>
              <c:strCache>
                <c:ptCount val="20"/>
                <c:pt idx="0">
                  <c:v>新生盃籃球賽</c:v>
                </c:pt>
                <c:pt idx="1">
                  <c:v>新生盃排球賽</c:v>
                </c:pt>
                <c:pt idx="2">
                  <c:v>新生盃桌球賽</c:v>
                </c:pt>
                <c:pt idx="3">
                  <c:v>新生盃羽球賽</c:v>
                </c:pt>
                <c:pt idx="4">
                  <c:v>系際盃籃球賽</c:v>
                </c:pt>
                <c:pt idx="5">
                  <c:v>系際盃排球賽</c:v>
                </c:pt>
                <c:pt idx="6">
                  <c:v>系際盃桌球賽</c:v>
                </c:pt>
                <c:pt idx="7">
                  <c:v>系際盃羽球賽</c:v>
                </c:pt>
                <c:pt idx="8">
                  <c:v>系際盃網球賽</c:v>
                </c:pt>
                <c:pt idx="9">
                  <c:v>系際盃保齡球賽</c:v>
                </c:pt>
                <c:pt idx="10">
                  <c:v>教職員工籃球賽</c:v>
                </c:pt>
                <c:pt idx="11">
                  <c:v>教職員工排球賽</c:v>
                </c:pt>
                <c:pt idx="12">
                  <c:v>教職員工桌球賽</c:v>
                </c:pt>
                <c:pt idx="13">
                  <c:v>教職員工羽球賽</c:v>
                </c:pt>
                <c:pt idx="14">
                  <c:v>教職員工網球賽</c:v>
                </c:pt>
                <c:pt idx="15">
                  <c:v>全校啦啦隊錦標賽</c:v>
                </c:pt>
                <c:pt idx="16">
                  <c:v>全校聖誕校園路跑</c:v>
                </c:pt>
                <c:pt idx="17">
                  <c:v>全校運動大會(學生)</c:v>
                </c:pt>
                <c:pt idx="18">
                  <c:v>全校運動大會(教職員)</c:v>
                </c:pt>
                <c:pt idx="19">
                  <c:v>全校師生游泳錦標賽</c:v>
                </c:pt>
              </c:strCache>
            </c:strRef>
          </c:cat>
          <c:val>
            <c:numRef>
              <c:f>'104-106'!$C$3:$C$22</c:f>
              <c:numCache>
                <c:formatCode>General</c:formatCode>
                <c:ptCount val="20"/>
                <c:pt idx="0">
                  <c:v>712</c:v>
                </c:pt>
                <c:pt idx="1">
                  <c:v>714</c:v>
                </c:pt>
                <c:pt idx="2">
                  <c:v>58</c:v>
                </c:pt>
                <c:pt idx="3">
                  <c:v>155</c:v>
                </c:pt>
                <c:pt idx="4">
                  <c:v>657</c:v>
                </c:pt>
                <c:pt idx="5">
                  <c:v>464</c:v>
                </c:pt>
                <c:pt idx="6">
                  <c:v>137</c:v>
                </c:pt>
                <c:pt idx="7">
                  <c:v>150</c:v>
                </c:pt>
                <c:pt idx="8">
                  <c:v>37</c:v>
                </c:pt>
                <c:pt idx="9">
                  <c:v>29</c:v>
                </c:pt>
                <c:pt idx="10">
                  <c:v>13</c:v>
                </c:pt>
                <c:pt idx="11">
                  <c:v>18</c:v>
                </c:pt>
                <c:pt idx="12">
                  <c:v>33</c:v>
                </c:pt>
                <c:pt idx="13">
                  <c:v>34</c:v>
                </c:pt>
                <c:pt idx="14">
                  <c:v>20</c:v>
                </c:pt>
                <c:pt idx="15">
                  <c:v>405</c:v>
                </c:pt>
                <c:pt idx="16">
                  <c:v>1274</c:v>
                </c:pt>
                <c:pt idx="17">
                  <c:v>3089</c:v>
                </c:pt>
                <c:pt idx="18">
                  <c:v>144</c:v>
                </c:pt>
                <c:pt idx="19">
                  <c:v>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D0-4312-91E4-E22E9FA9FBB1}"/>
            </c:ext>
          </c:extLst>
        </c:ser>
        <c:ser>
          <c:idx val="1"/>
          <c:order val="1"/>
          <c:tx>
            <c:strRef>
              <c:f>'104-106'!$D$2</c:f>
              <c:strCache>
                <c:ptCount val="1"/>
                <c:pt idx="0">
                  <c:v>105學年度</c:v>
                </c:pt>
              </c:strCache>
            </c:strRef>
          </c:tx>
          <c:invertIfNegative val="0"/>
          <c:cat>
            <c:strRef>
              <c:f>'104-106'!$B$3:$B$22</c:f>
              <c:strCache>
                <c:ptCount val="20"/>
                <c:pt idx="0">
                  <c:v>新生盃籃球賽</c:v>
                </c:pt>
                <c:pt idx="1">
                  <c:v>新生盃排球賽</c:v>
                </c:pt>
                <c:pt idx="2">
                  <c:v>新生盃桌球賽</c:v>
                </c:pt>
                <c:pt idx="3">
                  <c:v>新生盃羽球賽</c:v>
                </c:pt>
                <c:pt idx="4">
                  <c:v>系際盃籃球賽</c:v>
                </c:pt>
                <c:pt idx="5">
                  <c:v>系際盃排球賽</c:v>
                </c:pt>
                <c:pt idx="6">
                  <c:v>系際盃桌球賽</c:v>
                </c:pt>
                <c:pt idx="7">
                  <c:v>系際盃羽球賽</c:v>
                </c:pt>
                <c:pt idx="8">
                  <c:v>系際盃網球賽</c:v>
                </c:pt>
                <c:pt idx="9">
                  <c:v>系際盃保齡球賽</c:v>
                </c:pt>
                <c:pt idx="10">
                  <c:v>教職員工籃球賽</c:v>
                </c:pt>
                <c:pt idx="11">
                  <c:v>教職員工排球賽</c:v>
                </c:pt>
                <c:pt idx="12">
                  <c:v>教職員工桌球賽</c:v>
                </c:pt>
                <c:pt idx="13">
                  <c:v>教職員工羽球賽</c:v>
                </c:pt>
                <c:pt idx="14">
                  <c:v>教職員工網球賽</c:v>
                </c:pt>
                <c:pt idx="15">
                  <c:v>全校啦啦隊錦標賽</c:v>
                </c:pt>
                <c:pt idx="16">
                  <c:v>全校聖誕校園路跑</c:v>
                </c:pt>
                <c:pt idx="17">
                  <c:v>全校運動大會(學生)</c:v>
                </c:pt>
                <c:pt idx="18">
                  <c:v>全校運動大會(教職員)</c:v>
                </c:pt>
                <c:pt idx="19">
                  <c:v>全校師生游泳錦標賽</c:v>
                </c:pt>
              </c:strCache>
            </c:strRef>
          </c:cat>
          <c:val>
            <c:numRef>
              <c:f>'104-106'!$D$3:$D$22</c:f>
              <c:numCache>
                <c:formatCode>General</c:formatCode>
                <c:ptCount val="20"/>
                <c:pt idx="0">
                  <c:v>711</c:v>
                </c:pt>
                <c:pt idx="1">
                  <c:v>701</c:v>
                </c:pt>
                <c:pt idx="2">
                  <c:v>17</c:v>
                </c:pt>
                <c:pt idx="3">
                  <c:v>152</c:v>
                </c:pt>
                <c:pt idx="4">
                  <c:v>630</c:v>
                </c:pt>
                <c:pt idx="5">
                  <c:v>496</c:v>
                </c:pt>
                <c:pt idx="6">
                  <c:v>105</c:v>
                </c:pt>
                <c:pt idx="7">
                  <c:v>194</c:v>
                </c:pt>
                <c:pt idx="8">
                  <c:v>37</c:v>
                </c:pt>
                <c:pt idx="9">
                  <c:v>61</c:v>
                </c:pt>
                <c:pt idx="10">
                  <c:v>20</c:v>
                </c:pt>
                <c:pt idx="11">
                  <c:v>14</c:v>
                </c:pt>
                <c:pt idx="12">
                  <c:v>17</c:v>
                </c:pt>
                <c:pt idx="13">
                  <c:v>44</c:v>
                </c:pt>
                <c:pt idx="14">
                  <c:v>22</c:v>
                </c:pt>
                <c:pt idx="15">
                  <c:v>364</c:v>
                </c:pt>
                <c:pt idx="16">
                  <c:v>864</c:v>
                </c:pt>
                <c:pt idx="17">
                  <c:v>2921</c:v>
                </c:pt>
                <c:pt idx="18">
                  <c:v>58</c:v>
                </c:pt>
                <c:pt idx="19">
                  <c:v>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D0-4312-91E4-E22E9FA9FBB1}"/>
            </c:ext>
          </c:extLst>
        </c:ser>
        <c:ser>
          <c:idx val="2"/>
          <c:order val="2"/>
          <c:tx>
            <c:strRef>
              <c:f>'104-106'!$E$2</c:f>
              <c:strCache>
                <c:ptCount val="1"/>
                <c:pt idx="0">
                  <c:v>106學年度</c:v>
                </c:pt>
              </c:strCache>
            </c:strRef>
          </c:tx>
          <c:invertIfNegative val="0"/>
          <c:cat>
            <c:strRef>
              <c:f>'104-106'!$B$3:$B$22</c:f>
              <c:strCache>
                <c:ptCount val="20"/>
                <c:pt idx="0">
                  <c:v>新生盃籃球賽</c:v>
                </c:pt>
                <c:pt idx="1">
                  <c:v>新生盃排球賽</c:v>
                </c:pt>
                <c:pt idx="2">
                  <c:v>新生盃桌球賽</c:v>
                </c:pt>
                <c:pt idx="3">
                  <c:v>新生盃羽球賽</c:v>
                </c:pt>
                <c:pt idx="4">
                  <c:v>系際盃籃球賽</c:v>
                </c:pt>
                <c:pt idx="5">
                  <c:v>系際盃排球賽</c:v>
                </c:pt>
                <c:pt idx="6">
                  <c:v>系際盃桌球賽</c:v>
                </c:pt>
                <c:pt idx="7">
                  <c:v>系際盃羽球賽</c:v>
                </c:pt>
                <c:pt idx="8">
                  <c:v>系際盃網球賽</c:v>
                </c:pt>
                <c:pt idx="9">
                  <c:v>系際盃保齡球賽</c:v>
                </c:pt>
                <c:pt idx="10">
                  <c:v>教職員工籃球賽</c:v>
                </c:pt>
                <c:pt idx="11">
                  <c:v>教職員工排球賽</c:v>
                </c:pt>
                <c:pt idx="12">
                  <c:v>教職員工桌球賽</c:v>
                </c:pt>
                <c:pt idx="13">
                  <c:v>教職員工羽球賽</c:v>
                </c:pt>
                <c:pt idx="14">
                  <c:v>教職員工網球賽</c:v>
                </c:pt>
                <c:pt idx="15">
                  <c:v>全校啦啦隊錦標賽</c:v>
                </c:pt>
                <c:pt idx="16">
                  <c:v>全校聖誕校園路跑</c:v>
                </c:pt>
                <c:pt idx="17">
                  <c:v>全校運動大會(學生)</c:v>
                </c:pt>
                <c:pt idx="18">
                  <c:v>全校運動大會(教職員)</c:v>
                </c:pt>
                <c:pt idx="19">
                  <c:v>全校師生游泳錦標賽</c:v>
                </c:pt>
              </c:strCache>
            </c:strRef>
          </c:cat>
          <c:val>
            <c:numRef>
              <c:f>'104-106'!$E$3:$E$22</c:f>
              <c:numCache>
                <c:formatCode>General</c:formatCode>
                <c:ptCount val="20"/>
                <c:pt idx="0">
                  <c:v>643</c:v>
                </c:pt>
                <c:pt idx="1">
                  <c:v>700</c:v>
                </c:pt>
                <c:pt idx="2">
                  <c:v>22</c:v>
                </c:pt>
                <c:pt idx="3">
                  <c:v>128</c:v>
                </c:pt>
                <c:pt idx="4">
                  <c:v>605</c:v>
                </c:pt>
                <c:pt idx="5">
                  <c:v>443</c:v>
                </c:pt>
                <c:pt idx="6">
                  <c:v>76</c:v>
                </c:pt>
                <c:pt idx="7">
                  <c:v>144</c:v>
                </c:pt>
                <c:pt idx="8">
                  <c:v>13</c:v>
                </c:pt>
                <c:pt idx="9">
                  <c:v>66</c:v>
                </c:pt>
                <c:pt idx="10">
                  <c:v>15</c:v>
                </c:pt>
                <c:pt idx="11">
                  <c:v>21</c:v>
                </c:pt>
                <c:pt idx="12">
                  <c:v>28</c:v>
                </c:pt>
                <c:pt idx="13">
                  <c:v>31</c:v>
                </c:pt>
                <c:pt idx="14">
                  <c:v>16</c:v>
                </c:pt>
                <c:pt idx="15">
                  <c:v>332</c:v>
                </c:pt>
                <c:pt idx="16">
                  <c:v>1181</c:v>
                </c:pt>
                <c:pt idx="17">
                  <c:v>2389</c:v>
                </c:pt>
                <c:pt idx="18">
                  <c:v>84</c:v>
                </c:pt>
                <c:pt idx="19">
                  <c:v>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D0-4312-91E4-E22E9FA9F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274560"/>
        <c:axId val="82276352"/>
      </c:barChart>
      <c:catAx>
        <c:axId val="82274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2276352"/>
        <c:crosses val="autoZero"/>
        <c:auto val="1"/>
        <c:lblAlgn val="ctr"/>
        <c:lblOffset val="100"/>
        <c:noMultiLvlLbl val="0"/>
      </c:catAx>
      <c:valAx>
        <c:axId val="82276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2745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104774</xdr:colOff>
      <xdr:row>0</xdr:row>
      <xdr:rowOff>52386</xdr:rowOff>
    </xdr:from>
    <xdr:to>
      <xdr:col>16</xdr:col>
      <xdr:colOff>619125</xdr:colOff>
      <xdr:row>27</xdr:row>
      <xdr:rowOff>180975</xdr:rowOff>
    </xdr:to>
    <xdr:graphicFrame macro="">
      <xdr:nvGraphicFramePr>
        <xdr:cNvPr id="14" name="圖表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pane ySplit="3" topLeftCell="A4" activePane="bottomLeft" state="frozen"/>
      <selection pane="bottomLeft" activeCell="D15" sqref="D15"/>
    </sheetView>
  </sheetViews>
  <sheetFormatPr defaultRowHeight="16.2"/>
  <cols>
    <col min="1" max="1" width="19.6640625" customWidth="1"/>
    <col min="2" max="2" width="5.44140625" bestFit="1" customWidth="1"/>
    <col min="3" max="3" width="5" customWidth="1"/>
    <col min="4" max="4" width="5.33203125" customWidth="1"/>
    <col min="5" max="5" width="4.44140625" customWidth="1"/>
    <col min="6" max="7" width="5" customWidth="1"/>
    <col min="8" max="8" width="4.33203125" customWidth="1"/>
    <col min="9" max="9" width="5.21875" customWidth="1"/>
    <col min="10" max="10" width="5.77734375" customWidth="1"/>
    <col min="11" max="11" width="10.33203125" customWidth="1"/>
  </cols>
  <sheetData>
    <row r="1" spans="1:11" s="17" customFormat="1" ht="24.6">
      <c r="A1" s="96" t="s">
        <v>380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>
      <c r="A2" s="94" t="s">
        <v>0</v>
      </c>
      <c r="B2" s="94"/>
      <c r="C2" s="95" t="s">
        <v>20</v>
      </c>
      <c r="D2" s="95"/>
      <c r="E2" s="95" t="s">
        <v>21</v>
      </c>
      <c r="F2" s="95"/>
      <c r="G2" s="95" t="s">
        <v>22</v>
      </c>
      <c r="H2" s="95"/>
      <c r="I2" s="95" t="s">
        <v>23</v>
      </c>
      <c r="J2" s="95"/>
      <c r="K2" s="1" t="s">
        <v>36</v>
      </c>
    </row>
    <row r="3" spans="1:11">
      <c r="A3" s="94"/>
      <c r="B3" s="94"/>
      <c r="C3" s="2" t="s">
        <v>24</v>
      </c>
      <c r="D3" s="2" t="s">
        <v>25</v>
      </c>
      <c r="E3" s="2" t="s">
        <v>24</v>
      </c>
      <c r="F3" s="2" t="s">
        <v>25</v>
      </c>
      <c r="G3" s="2" t="s">
        <v>24</v>
      </c>
      <c r="H3" s="2" t="s">
        <v>25</v>
      </c>
      <c r="I3" s="2" t="s">
        <v>24</v>
      </c>
      <c r="J3" s="2" t="s">
        <v>25</v>
      </c>
      <c r="K3" s="4"/>
    </row>
    <row r="4" spans="1:11">
      <c r="A4" s="3" t="s">
        <v>4</v>
      </c>
      <c r="B4" s="3"/>
      <c r="C4" s="4">
        <v>34</v>
      </c>
      <c r="D4" s="4">
        <v>18</v>
      </c>
      <c r="E4" s="4">
        <v>21</v>
      </c>
      <c r="F4" s="4">
        <v>12</v>
      </c>
      <c r="G4" s="4">
        <v>19</v>
      </c>
      <c r="H4" s="4">
        <v>12</v>
      </c>
      <c r="I4" s="4">
        <v>282</v>
      </c>
      <c r="J4" s="4">
        <v>139</v>
      </c>
      <c r="K4" s="4">
        <f t="shared" ref="K4:K29" si="0">SUM(I4:J4)</f>
        <v>421</v>
      </c>
    </row>
    <row r="5" spans="1:11">
      <c r="A5" s="2" t="s">
        <v>5</v>
      </c>
      <c r="B5" s="2"/>
      <c r="C5" s="4">
        <v>31</v>
      </c>
      <c r="D5" s="4">
        <v>39</v>
      </c>
      <c r="E5" s="4">
        <v>16</v>
      </c>
      <c r="F5" s="4">
        <v>20</v>
      </c>
      <c r="G5" s="4">
        <v>13</v>
      </c>
      <c r="H5" s="4">
        <v>17</v>
      </c>
      <c r="I5" s="4">
        <v>138</v>
      </c>
      <c r="J5" s="4">
        <v>223</v>
      </c>
      <c r="K5" s="4">
        <f t="shared" si="0"/>
        <v>361</v>
      </c>
    </row>
    <row r="6" spans="1:11">
      <c r="A6" s="88" t="s">
        <v>6</v>
      </c>
      <c r="B6" s="1" t="s">
        <v>26</v>
      </c>
      <c r="C6" s="4"/>
      <c r="D6" s="4"/>
      <c r="E6" s="4">
        <v>8</v>
      </c>
      <c r="F6" s="4">
        <v>8</v>
      </c>
      <c r="G6" s="4">
        <v>6</v>
      </c>
      <c r="H6" s="4">
        <v>4</v>
      </c>
      <c r="I6" s="4">
        <v>8</v>
      </c>
      <c r="J6" s="4">
        <v>8</v>
      </c>
      <c r="K6" s="4">
        <f t="shared" si="0"/>
        <v>16</v>
      </c>
    </row>
    <row r="7" spans="1:11">
      <c r="A7" s="88"/>
      <c r="B7" s="1" t="s">
        <v>27</v>
      </c>
      <c r="C7" s="4"/>
      <c r="D7" s="4"/>
      <c r="E7" s="4">
        <v>2</v>
      </c>
      <c r="F7" s="4">
        <v>0</v>
      </c>
      <c r="G7" s="4">
        <v>2</v>
      </c>
      <c r="H7" s="4">
        <v>0</v>
      </c>
      <c r="I7" s="4">
        <v>4</v>
      </c>
      <c r="J7" s="4">
        <v>0</v>
      </c>
      <c r="K7" s="4">
        <f t="shared" si="0"/>
        <v>4</v>
      </c>
    </row>
    <row r="8" spans="1:11">
      <c r="A8" s="88"/>
      <c r="B8" s="1" t="s">
        <v>28</v>
      </c>
      <c r="C8" s="4"/>
      <c r="D8" s="4"/>
      <c r="E8" s="87">
        <v>1</v>
      </c>
      <c r="F8" s="87"/>
      <c r="G8" s="87">
        <v>1</v>
      </c>
      <c r="H8" s="87"/>
      <c r="I8" s="87">
        <v>2</v>
      </c>
      <c r="J8" s="87"/>
      <c r="K8" s="4">
        <f t="shared" si="0"/>
        <v>2</v>
      </c>
    </row>
    <row r="9" spans="1:11">
      <c r="A9" s="94" t="s">
        <v>7</v>
      </c>
      <c r="B9" s="1" t="s">
        <v>26</v>
      </c>
      <c r="C9" s="4">
        <v>71</v>
      </c>
      <c r="D9" s="4">
        <v>72</v>
      </c>
      <c r="E9" s="4">
        <v>72</v>
      </c>
      <c r="F9" s="4">
        <v>68</v>
      </c>
      <c r="G9" s="4">
        <v>21</v>
      </c>
      <c r="H9" s="4">
        <v>21</v>
      </c>
      <c r="I9" s="4">
        <v>72</v>
      </c>
      <c r="J9" s="4">
        <v>68</v>
      </c>
      <c r="K9" s="4">
        <f t="shared" si="0"/>
        <v>140</v>
      </c>
    </row>
    <row r="10" spans="1:11">
      <c r="A10" s="94"/>
      <c r="B10" s="1" t="s">
        <v>27</v>
      </c>
      <c r="C10" s="4">
        <v>41</v>
      </c>
      <c r="D10" s="4">
        <v>60</v>
      </c>
      <c r="E10" s="4">
        <v>36</v>
      </c>
      <c r="F10" s="4">
        <v>66</v>
      </c>
      <c r="G10" s="4">
        <v>21</v>
      </c>
      <c r="H10" s="4">
        <v>21</v>
      </c>
      <c r="I10" s="4">
        <v>72</v>
      </c>
      <c r="J10" s="4">
        <v>132</v>
      </c>
      <c r="K10" s="4">
        <f t="shared" si="0"/>
        <v>204</v>
      </c>
    </row>
    <row r="11" spans="1:11">
      <c r="A11" s="94"/>
      <c r="B11" s="1" t="s">
        <v>28</v>
      </c>
      <c r="C11" s="87">
        <v>30</v>
      </c>
      <c r="D11" s="87"/>
      <c r="E11" s="87">
        <v>23</v>
      </c>
      <c r="F11" s="87"/>
      <c r="G11" s="87">
        <v>21</v>
      </c>
      <c r="H11" s="87"/>
      <c r="I11" s="5">
        <v>23</v>
      </c>
      <c r="J11" s="5">
        <v>23</v>
      </c>
      <c r="K11" s="4">
        <f t="shared" si="0"/>
        <v>46</v>
      </c>
    </row>
    <row r="12" spans="1:11">
      <c r="A12" s="3" t="s">
        <v>8</v>
      </c>
      <c r="B12" s="1" t="s">
        <v>26</v>
      </c>
      <c r="C12" s="5">
        <v>14</v>
      </c>
      <c r="D12" s="5"/>
      <c r="E12" s="5"/>
      <c r="F12" s="5"/>
      <c r="G12" s="5"/>
      <c r="H12" s="5"/>
      <c r="I12" s="5">
        <v>9</v>
      </c>
      <c r="J12" s="5"/>
      <c r="K12" s="4">
        <f t="shared" si="0"/>
        <v>9</v>
      </c>
    </row>
    <row r="13" spans="1:11">
      <c r="A13" s="3" t="s">
        <v>9</v>
      </c>
      <c r="B13" s="3"/>
      <c r="C13" s="4">
        <v>34</v>
      </c>
      <c r="D13" s="4">
        <v>26</v>
      </c>
      <c r="E13" s="4">
        <v>17</v>
      </c>
      <c r="F13" s="4">
        <v>13</v>
      </c>
      <c r="G13" s="4">
        <v>17</v>
      </c>
      <c r="H13" s="4">
        <v>13</v>
      </c>
      <c r="I13" s="4">
        <v>249</v>
      </c>
      <c r="J13" s="4">
        <v>171</v>
      </c>
      <c r="K13" s="4">
        <f t="shared" si="0"/>
        <v>420</v>
      </c>
    </row>
    <row r="14" spans="1:11">
      <c r="A14" s="3" t="s">
        <v>10</v>
      </c>
      <c r="B14" s="3"/>
      <c r="C14" s="4">
        <v>23</v>
      </c>
      <c r="D14" s="4">
        <v>25</v>
      </c>
      <c r="E14" s="4">
        <v>12</v>
      </c>
      <c r="F14" s="4">
        <v>13</v>
      </c>
      <c r="G14" s="4">
        <v>12</v>
      </c>
      <c r="H14" s="4">
        <v>13</v>
      </c>
      <c r="I14" s="4">
        <v>125</v>
      </c>
      <c r="J14" s="4">
        <v>155</v>
      </c>
      <c r="K14" s="4">
        <f t="shared" si="0"/>
        <v>280</v>
      </c>
    </row>
    <row r="15" spans="1:11">
      <c r="A15" s="2" t="s">
        <v>11</v>
      </c>
      <c r="B15" s="4"/>
      <c r="C15" s="4">
        <v>13</v>
      </c>
      <c r="D15" s="4">
        <v>10</v>
      </c>
      <c r="E15" s="4">
        <v>7</v>
      </c>
      <c r="F15" s="4">
        <v>6</v>
      </c>
      <c r="G15" s="4">
        <v>7</v>
      </c>
      <c r="H15" s="4">
        <v>6</v>
      </c>
      <c r="I15" s="4">
        <v>62</v>
      </c>
      <c r="J15" s="4">
        <v>49</v>
      </c>
      <c r="K15" s="4">
        <f t="shared" si="0"/>
        <v>111</v>
      </c>
    </row>
    <row r="16" spans="1:11">
      <c r="A16" s="2" t="s">
        <v>12</v>
      </c>
      <c r="B16" s="2"/>
      <c r="C16" s="4">
        <v>21</v>
      </c>
      <c r="D16" s="4">
        <v>10</v>
      </c>
      <c r="E16" s="4">
        <v>12</v>
      </c>
      <c r="F16" s="4">
        <v>3</v>
      </c>
      <c r="G16" s="4">
        <v>12</v>
      </c>
      <c r="H16" s="4">
        <v>6</v>
      </c>
      <c r="I16" s="4">
        <v>106</v>
      </c>
      <c r="J16" s="4">
        <v>55</v>
      </c>
      <c r="K16" s="4">
        <f t="shared" si="0"/>
        <v>161</v>
      </c>
    </row>
    <row r="17" spans="1:11">
      <c r="A17" s="88" t="s">
        <v>13</v>
      </c>
      <c r="B17" s="2" t="s">
        <v>29</v>
      </c>
      <c r="C17" s="4">
        <v>32</v>
      </c>
      <c r="D17" s="4">
        <v>13</v>
      </c>
      <c r="E17" s="4"/>
      <c r="F17" s="4"/>
      <c r="G17" s="4">
        <v>9</v>
      </c>
      <c r="H17" s="4">
        <v>5</v>
      </c>
      <c r="I17" s="4">
        <v>16</v>
      </c>
      <c r="J17" s="4">
        <v>7</v>
      </c>
      <c r="K17" s="4">
        <f t="shared" si="0"/>
        <v>23</v>
      </c>
    </row>
    <row r="18" spans="1:11">
      <c r="A18" s="88"/>
      <c r="B18" s="2" t="s">
        <v>30</v>
      </c>
      <c r="C18" s="4"/>
      <c r="D18" s="4"/>
      <c r="E18" s="4"/>
      <c r="F18" s="4"/>
      <c r="G18" s="4"/>
      <c r="H18" s="4"/>
      <c r="I18" s="4"/>
      <c r="J18" s="4"/>
      <c r="K18" s="4">
        <f t="shared" si="0"/>
        <v>0</v>
      </c>
    </row>
    <row r="19" spans="1:11">
      <c r="A19" s="88"/>
      <c r="B19" s="2" t="s">
        <v>31</v>
      </c>
      <c r="C19" s="87"/>
      <c r="D19" s="87"/>
      <c r="E19" s="4"/>
      <c r="F19" s="4"/>
      <c r="G19" s="4"/>
      <c r="H19" s="4"/>
      <c r="I19" s="4"/>
      <c r="J19" s="4"/>
      <c r="K19" s="4">
        <f t="shared" si="0"/>
        <v>0</v>
      </c>
    </row>
    <row r="20" spans="1:11">
      <c r="A20" s="2" t="s">
        <v>15</v>
      </c>
      <c r="B20" s="2"/>
      <c r="C20" s="6"/>
      <c r="D20" s="6"/>
      <c r="E20" s="87">
        <v>4</v>
      </c>
      <c r="F20" s="87"/>
      <c r="G20" s="4"/>
      <c r="H20" s="4"/>
      <c r="I20" s="87">
        <v>48</v>
      </c>
      <c r="J20" s="87"/>
      <c r="K20" s="4">
        <f t="shared" si="0"/>
        <v>48</v>
      </c>
    </row>
    <row r="21" spans="1:11">
      <c r="A21" s="2" t="s">
        <v>16</v>
      </c>
      <c r="B21" s="2"/>
      <c r="C21" s="6"/>
      <c r="D21" s="6"/>
      <c r="E21" s="87">
        <v>4</v>
      </c>
      <c r="F21" s="87"/>
      <c r="G21" s="4"/>
      <c r="H21" s="4"/>
      <c r="I21" s="87">
        <v>33</v>
      </c>
      <c r="J21" s="87"/>
      <c r="K21" s="4">
        <f t="shared" si="0"/>
        <v>33</v>
      </c>
    </row>
    <row r="22" spans="1:11">
      <c r="A22" s="88" t="s">
        <v>17</v>
      </c>
      <c r="B22" s="3"/>
      <c r="C22" s="92">
        <v>36</v>
      </c>
      <c r="D22" s="92"/>
      <c r="E22" s="4"/>
      <c r="F22" s="4"/>
      <c r="G22" s="4"/>
      <c r="H22" s="4"/>
      <c r="I22" s="87">
        <v>16</v>
      </c>
      <c r="J22" s="87"/>
      <c r="K22" s="4">
        <f t="shared" si="0"/>
        <v>16</v>
      </c>
    </row>
    <row r="23" spans="1:11">
      <c r="A23" s="88"/>
      <c r="B23" s="3"/>
      <c r="C23" s="92"/>
      <c r="D23" s="92"/>
      <c r="E23" s="4"/>
      <c r="F23" s="4"/>
      <c r="G23" s="4"/>
      <c r="H23" s="4"/>
      <c r="I23" s="87"/>
      <c r="J23" s="87"/>
      <c r="K23" s="4">
        <f t="shared" si="0"/>
        <v>0</v>
      </c>
    </row>
    <row r="24" spans="1:11">
      <c r="A24" s="2" t="s">
        <v>18</v>
      </c>
      <c r="B24" s="2"/>
      <c r="C24" s="92">
        <v>15</v>
      </c>
      <c r="D24" s="92"/>
      <c r="E24" s="87">
        <v>6</v>
      </c>
      <c r="F24" s="87"/>
      <c r="G24" s="4"/>
      <c r="H24" s="4"/>
      <c r="I24" s="4">
        <v>38</v>
      </c>
      <c r="J24" s="4">
        <v>8</v>
      </c>
      <c r="K24" s="4">
        <f t="shared" si="0"/>
        <v>46</v>
      </c>
    </row>
    <row r="25" spans="1:11">
      <c r="A25" s="88" t="s">
        <v>19</v>
      </c>
      <c r="B25" s="3" t="s">
        <v>26</v>
      </c>
      <c r="C25" s="7">
        <v>3</v>
      </c>
      <c r="D25" s="7"/>
      <c r="E25" s="7"/>
      <c r="F25" s="7"/>
      <c r="G25" s="7">
        <v>1</v>
      </c>
      <c r="H25" s="7"/>
      <c r="I25" s="93">
        <v>4</v>
      </c>
      <c r="J25" s="93">
        <v>10</v>
      </c>
      <c r="K25" s="4">
        <f t="shared" si="0"/>
        <v>14</v>
      </c>
    </row>
    <row r="26" spans="1:11">
      <c r="A26" s="88"/>
      <c r="B26" s="3" t="s">
        <v>27</v>
      </c>
      <c r="C26" s="8">
        <v>1</v>
      </c>
      <c r="D26" s="8">
        <v>4</v>
      </c>
      <c r="E26" s="7"/>
      <c r="F26" s="7"/>
      <c r="G26" s="7">
        <v>1</v>
      </c>
      <c r="H26" s="7">
        <v>3</v>
      </c>
      <c r="I26" s="93"/>
      <c r="J26" s="93"/>
      <c r="K26" s="4">
        <f t="shared" si="0"/>
        <v>0</v>
      </c>
    </row>
    <row r="27" spans="1:11">
      <c r="A27" s="3" t="s">
        <v>3</v>
      </c>
      <c r="B27" s="3"/>
      <c r="C27" s="4"/>
      <c r="D27" s="4"/>
      <c r="E27" s="4"/>
      <c r="F27" s="4"/>
      <c r="G27" s="4"/>
      <c r="H27" s="4"/>
      <c r="I27" s="4">
        <v>51</v>
      </c>
      <c r="J27" s="4">
        <v>43</v>
      </c>
      <c r="K27" s="4">
        <f t="shared" si="0"/>
        <v>94</v>
      </c>
    </row>
    <row r="28" spans="1:11">
      <c r="A28" s="3" t="s">
        <v>2</v>
      </c>
      <c r="B28" s="3"/>
      <c r="C28" s="4"/>
      <c r="D28" s="4"/>
      <c r="E28" s="4"/>
      <c r="F28" s="4"/>
      <c r="G28" s="4"/>
      <c r="H28" s="4"/>
      <c r="I28" s="87">
        <v>294</v>
      </c>
      <c r="J28" s="87"/>
      <c r="K28" s="4">
        <f t="shared" si="0"/>
        <v>294</v>
      </c>
    </row>
    <row r="29" spans="1:11">
      <c r="A29" s="3" t="s">
        <v>1</v>
      </c>
      <c r="B29" s="3"/>
      <c r="C29" s="4"/>
      <c r="D29" s="4"/>
      <c r="E29" s="4"/>
      <c r="F29" s="4"/>
      <c r="G29" s="4"/>
      <c r="H29" s="4"/>
      <c r="I29" s="4">
        <v>369</v>
      </c>
      <c r="J29" s="4">
        <v>384</v>
      </c>
      <c r="K29" s="4">
        <f t="shared" si="0"/>
        <v>753</v>
      </c>
    </row>
    <row r="30" spans="1:11">
      <c r="A30" s="3" t="s">
        <v>37</v>
      </c>
      <c r="B30" s="3"/>
      <c r="C30" s="8"/>
      <c r="D30" s="8"/>
      <c r="E30" s="7"/>
      <c r="F30" s="7"/>
      <c r="G30" s="7"/>
      <c r="H30" s="7"/>
      <c r="I30" s="15"/>
      <c r="J30" s="15"/>
      <c r="K30" s="4">
        <v>3395</v>
      </c>
    </row>
    <row r="31" spans="1:11" ht="32.4">
      <c r="A31" s="2" t="s">
        <v>14</v>
      </c>
      <c r="B31" s="2"/>
      <c r="C31" s="6"/>
      <c r="D31" s="6"/>
      <c r="E31" s="4"/>
      <c r="F31" s="4"/>
      <c r="G31" s="4"/>
      <c r="H31" s="4"/>
      <c r="I31" s="87">
        <v>674</v>
      </c>
      <c r="J31" s="87"/>
      <c r="K31" s="4">
        <f>SUM(I31:J31)</f>
        <v>674</v>
      </c>
    </row>
    <row r="32" spans="1:11">
      <c r="A32" s="9" t="s">
        <v>32</v>
      </c>
      <c r="B32" s="89"/>
      <c r="C32" s="90"/>
      <c r="D32" s="90"/>
      <c r="E32" s="90"/>
      <c r="F32" s="90"/>
      <c r="G32" s="90"/>
      <c r="H32" s="90"/>
      <c r="I32" s="90"/>
      <c r="J32" s="91"/>
      <c r="K32" s="10">
        <f>SUM(K4:K31)</f>
        <v>7565</v>
      </c>
    </row>
  </sheetData>
  <mergeCells count="31">
    <mergeCell ref="A2:B3"/>
    <mergeCell ref="C2:D2"/>
    <mergeCell ref="A1:K1"/>
    <mergeCell ref="I28:J28"/>
    <mergeCell ref="E24:F24"/>
    <mergeCell ref="A17:A19"/>
    <mergeCell ref="E2:F2"/>
    <mergeCell ref="G2:H2"/>
    <mergeCell ref="I2:J2"/>
    <mergeCell ref="A6:A8"/>
    <mergeCell ref="A9:A11"/>
    <mergeCell ref="I8:J8"/>
    <mergeCell ref="C11:D11"/>
    <mergeCell ref="A22:A23"/>
    <mergeCell ref="E11:F11"/>
    <mergeCell ref="G11:H11"/>
    <mergeCell ref="B32:J32"/>
    <mergeCell ref="C24:D24"/>
    <mergeCell ref="C19:D19"/>
    <mergeCell ref="I22:J23"/>
    <mergeCell ref="C22:D23"/>
    <mergeCell ref="I31:J31"/>
    <mergeCell ref="I25:I26"/>
    <mergeCell ref="J25:J26"/>
    <mergeCell ref="I20:J20"/>
    <mergeCell ref="I21:J21"/>
    <mergeCell ref="E8:F8"/>
    <mergeCell ref="G8:H8"/>
    <mergeCell ref="A25:A26"/>
    <mergeCell ref="E20:F20"/>
    <mergeCell ref="E21:F21"/>
  </mergeCells>
  <phoneticPr fontId="4" type="noConversion"/>
  <pageMargins left="0.32" right="0.23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pane ySplit="3" topLeftCell="A4" activePane="bottomLeft" state="frozen"/>
      <selection pane="bottomLeft" activeCell="A4" sqref="A4:XFD4"/>
    </sheetView>
  </sheetViews>
  <sheetFormatPr defaultColWidth="9" defaultRowHeight="16.2"/>
  <cols>
    <col min="1" max="1" width="27.21875" style="17" bestFit="1" customWidth="1"/>
    <col min="2" max="2" width="4.77734375" style="17" bestFit="1" customWidth="1"/>
    <col min="3" max="3" width="5" style="17" customWidth="1"/>
    <col min="4" max="7" width="5.88671875" style="17" bestFit="1" customWidth="1"/>
    <col min="8" max="8" width="4.77734375" style="17" bestFit="1" customWidth="1"/>
    <col min="9" max="9" width="6.33203125" style="17" bestFit="1" customWidth="1"/>
    <col min="10" max="10" width="22.77734375" style="17" bestFit="1" customWidth="1"/>
    <col min="11" max="16384" width="9" style="17"/>
  </cols>
  <sheetData>
    <row r="1" spans="1:10" ht="24.6">
      <c r="A1" s="96" t="s">
        <v>210</v>
      </c>
      <c r="B1" s="96"/>
      <c r="C1" s="96"/>
      <c r="D1" s="96"/>
      <c r="E1" s="96"/>
      <c r="F1" s="96"/>
      <c r="G1" s="96"/>
      <c r="H1" s="96"/>
      <c r="I1" s="96"/>
      <c r="J1" s="96"/>
    </row>
    <row r="2" spans="1:10">
      <c r="A2" s="107" t="s">
        <v>43</v>
      </c>
      <c r="B2" s="107" t="s">
        <v>55</v>
      </c>
      <c r="C2" s="107" t="s">
        <v>56</v>
      </c>
      <c r="D2" s="26" t="s">
        <v>77</v>
      </c>
      <c r="E2" s="26" t="s">
        <v>78</v>
      </c>
      <c r="F2" s="26" t="s">
        <v>79</v>
      </c>
      <c r="G2" s="26" t="s">
        <v>80</v>
      </c>
      <c r="H2" s="107" t="s">
        <v>28</v>
      </c>
      <c r="I2" s="107" t="s">
        <v>32</v>
      </c>
      <c r="J2" s="107" t="s">
        <v>81</v>
      </c>
    </row>
    <row r="3" spans="1:10">
      <c r="A3" s="108"/>
      <c r="B3" s="108"/>
      <c r="C3" s="108"/>
      <c r="D3" s="27" t="s">
        <v>82</v>
      </c>
      <c r="E3" s="27" t="s">
        <v>83</v>
      </c>
      <c r="F3" s="27" t="s">
        <v>84</v>
      </c>
      <c r="G3" s="27" t="s">
        <v>85</v>
      </c>
      <c r="H3" s="108"/>
      <c r="I3" s="108"/>
      <c r="J3" s="108"/>
    </row>
    <row r="4" spans="1:10">
      <c r="A4" s="25" t="s">
        <v>86</v>
      </c>
      <c r="B4" s="25"/>
      <c r="C4" s="25"/>
      <c r="D4" s="25"/>
      <c r="E4" s="25"/>
      <c r="F4" s="25"/>
      <c r="G4" s="25"/>
      <c r="H4" s="25"/>
      <c r="I4" s="25">
        <v>620</v>
      </c>
      <c r="J4" s="25" t="s">
        <v>186</v>
      </c>
    </row>
    <row r="5" spans="1:10">
      <c r="A5" s="25" t="s">
        <v>5</v>
      </c>
      <c r="B5" s="25"/>
      <c r="C5" s="25"/>
      <c r="D5" s="25"/>
      <c r="E5" s="25"/>
      <c r="F5" s="25"/>
      <c r="G5" s="25"/>
      <c r="H5" s="25"/>
      <c r="I5" s="25">
        <v>573</v>
      </c>
      <c r="J5" s="25" t="s">
        <v>197</v>
      </c>
    </row>
    <row r="6" spans="1:10">
      <c r="A6" s="25" t="s">
        <v>188</v>
      </c>
      <c r="B6" s="25"/>
      <c r="C6" s="25"/>
      <c r="D6" s="25">
        <v>71</v>
      </c>
      <c r="E6" s="25">
        <v>26</v>
      </c>
      <c r="F6" s="25"/>
      <c r="G6" s="25"/>
      <c r="H6" s="25"/>
      <c r="I6" s="25">
        <f t="shared" ref="I6:I13" si="0">SUM(B6:H6)</f>
        <v>97</v>
      </c>
      <c r="J6" s="25"/>
    </row>
    <row r="7" spans="1:10">
      <c r="A7" s="25" t="s">
        <v>7</v>
      </c>
      <c r="B7" s="25"/>
      <c r="C7" s="25"/>
      <c r="D7" s="25">
        <v>60</v>
      </c>
      <c r="E7" s="25">
        <v>33</v>
      </c>
      <c r="F7" s="25">
        <v>66</v>
      </c>
      <c r="G7" s="25">
        <v>66</v>
      </c>
      <c r="H7" s="25">
        <v>32</v>
      </c>
      <c r="I7" s="25">
        <f t="shared" si="0"/>
        <v>257</v>
      </c>
      <c r="J7" s="42"/>
    </row>
    <row r="8" spans="1:10">
      <c r="A8" s="25" t="s">
        <v>89</v>
      </c>
      <c r="B8" s="25">
        <v>358</v>
      </c>
      <c r="C8" s="25">
        <v>226</v>
      </c>
      <c r="D8" s="25"/>
      <c r="E8" s="25"/>
      <c r="F8" s="25"/>
      <c r="G8" s="25"/>
      <c r="H8" s="25"/>
      <c r="I8" s="25">
        <f t="shared" si="0"/>
        <v>584</v>
      </c>
      <c r="J8" s="28" t="s">
        <v>198</v>
      </c>
    </row>
    <row r="9" spans="1:10">
      <c r="A9" s="25" t="s">
        <v>60</v>
      </c>
      <c r="B9" s="25">
        <v>206</v>
      </c>
      <c r="C9" s="25">
        <v>220</v>
      </c>
      <c r="D9" s="25"/>
      <c r="E9" s="25"/>
      <c r="F9" s="25"/>
      <c r="G9" s="25"/>
      <c r="H9" s="25"/>
      <c r="I9" s="25">
        <f t="shared" si="0"/>
        <v>426</v>
      </c>
      <c r="J9" s="28" t="s">
        <v>199</v>
      </c>
    </row>
    <row r="10" spans="1:10">
      <c r="A10" s="25" t="s">
        <v>62</v>
      </c>
      <c r="B10" s="25">
        <v>44</v>
      </c>
      <c r="C10" s="25">
        <v>36</v>
      </c>
      <c r="D10" s="25"/>
      <c r="E10" s="25"/>
      <c r="F10" s="25"/>
      <c r="G10" s="25"/>
      <c r="H10" s="25"/>
      <c r="I10" s="25">
        <f t="shared" si="0"/>
        <v>80</v>
      </c>
      <c r="J10" s="28" t="s">
        <v>200</v>
      </c>
    </row>
    <row r="11" spans="1:10">
      <c r="A11" s="25" t="s">
        <v>64</v>
      </c>
      <c r="B11" s="25">
        <v>136</v>
      </c>
      <c r="C11" s="25">
        <v>90</v>
      </c>
      <c r="D11" s="25"/>
      <c r="E11" s="25"/>
      <c r="F11" s="25"/>
      <c r="G11" s="25"/>
      <c r="H11" s="25"/>
      <c r="I11" s="25">
        <f t="shared" si="0"/>
        <v>226</v>
      </c>
      <c r="J11" s="28" t="s">
        <v>201</v>
      </c>
    </row>
    <row r="12" spans="1:10">
      <c r="A12" s="25" t="s">
        <v>66</v>
      </c>
      <c r="B12" s="25"/>
      <c r="C12" s="25"/>
      <c r="D12" s="25"/>
      <c r="E12" s="25"/>
      <c r="F12" s="25"/>
      <c r="G12" s="25"/>
      <c r="H12" s="25"/>
      <c r="I12" s="25">
        <v>20</v>
      </c>
      <c r="J12" s="25" t="s">
        <v>202</v>
      </c>
    </row>
    <row r="13" spans="1:10">
      <c r="A13" s="25" t="s">
        <v>169</v>
      </c>
      <c r="B13" s="25">
        <v>11</v>
      </c>
      <c r="C13" s="25">
        <v>5</v>
      </c>
      <c r="D13" s="25"/>
      <c r="E13" s="25"/>
      <c r="F13" s="25"/>
      <c r="G13" s="25"/>
      <c r="H13" s="25"/>
      <c r="I13" s="25">
        <f t="shared" si="0"/>
        <v>16</v>
      </c>
      <c r="J13" s="25"/>
    </row>
    <row r="14" spans="1:10">
      <c r="A14" s="25" t="s">
        <v>67</v>
      </c>
      <c r="B14" s="25"/>
      <c r="C14" s="25"/>
      <c r="D14" s="25"/>
      <c r="E14" s="25"/>
      <c r="F14" s="25"/>
      <c r="G14" s="25"/>
      <c r="H14" s="25"/>
      <c r="I14" s="25">
        <v>34</v>
      </c>
      <c r="J14" s="25" t="s">
        <v>115</v>
      </c>
    </row>
    <row r="15" spans="1:10">
      <c r="A15" s="25" t="s">
        <v>52</v>
      </c>
      <c r="B15" s="25"/>
      <c r="C15" s="25"/>
      <c r="D15" s="25"/>
      <c r="E15" s="25"/>
      <c r="F15" s="25"/>
      <c r="G15" s="25"/>
      <c r="H15" s="25"/>
      <c r="I15" s="25">
        <v>31</v>
      </c>
      <c r="J15" s="25" t="s">
        <v>91</v>
      </c>
    </row>
    <row r="16" spans="1:10">
      <c r="A16" s="25" t="s">
        <v>53</v>
      </c>
      <c r="B16" s="25"/>
      <c r="C16" s="25"/>
      <c r="D16" s="25"/>
      <c r="E16" s="25"/>
      <c r="F16" s="25"/>
      <c r="G16" s="25"/>
      <c r="H16" s="25"/>
      <c r="I16" s="25">
        <v>48</v>
      </c>
      <c r="J16" s="25" t="s">
        <v>69</v>
      </c>
    </row>
    <row r="17" spans="1:10">
      <c r="A17" s="25" t="s">
        <v>42</v>
      </c>
      <c r="B17" s="25"/>
      <c r="C17" s="25"/>
      <c r="D17" s="25"/>
      <c r="E17" s="25"/>
      <c r="F17" s="25"/>
      <c r="G17" s="25"/>
      <c r="H17" s="25"/>
      <c r="I17" s="25">
        <v>44</v>
      </c>
      <c r="J17" s="25" t="s">
        <v>203</v>
      </c>
    </row>
    <row r="18" spans="1:10">
      <c r="A18" s="25" t="s">
        <v>41</v>
      </c>
      <c r="B18" s="25"/>
      <c r="C18" s="25"/>
      <c r="D18" s="25"/>
      <c r="E18" s="25"/>
      <c r="F18" s="120"/>
      <c r="G18" s="121"/>
      <c r="H18" s="25"/>
      <c r="I18" s="25">
        <v>20</v>
      </c>
      <c r="J18" s="25" t="s">
        <v>204</v>
      </c>
    </row>
    <row r="19" spans="1:10" ht="32.4">
      <c r="A19" s="25" t="s">
        <v>195</v>
      </c>
      <c r="B19" s="25"/>
      <c r="C19" s="25"/>
      <c r="D19" s="25"/>
      <c r="E19" s="25"/>
      <c r="F19" s="25"/>
      <c r="G19" s="25"/>
      <c r="H19" s="25"/>
      <c r="I19" s="25">
        <v>255</v>
      </c>
      <c r="J19" s="3" t="s">
        <v>196</v>
      </c>
    </row>
    <row r="20" spans="1:10">
      <c r="A20" s="25" t="s">
        <v>39</v>
      </c>
      <c r="B20" s="25"/>
      <c r="C20" s="25"/>
      <c r="D20" s="25"/>
      <c r="E20" s="25"/>
      <c r="F20" s="25"/>
      <c r="G20" s="25"/>
      <c r="H20" s="25"/>
      <c r="I20" s="25">
        <v>388</v>
      </c>
      <c r="J20" s="25" t="s">
        <v>205</v>
      </c>
    </row>
    <row r="21" spans="1:10">
      <c r="A21" s="25" t="s">
        <v>40</v>
      </c>
      <c r="B21" s="25"/>
      <c r="C21" s="25"/>
      <c r="D21" s="25">
        <v>601</v>
      </c>
      <c r="E21" s="25">
        <v>938</v>
      </c>
      <c r="F21" s="25">
        <v>101</v>
      </c>
      <c r="G21" s="25">
        <v>150</v>
      </c>
      <c r="H21" s="25"/>
      <c r="I21" s="25">
        <f>SUM(B21:H21)</f>
        <v>1790</v>
      </c>
      <c r="J21" s="25"/>
    </row>
    <row r="22" spans="1:10">
      <c r="A22" s="25" t="s">
        <v>72</v>
      </c>
      <c r="B22" s="25"/>
      <c r="C22" s="25"/>
      <c r="D22" s="25"/>
      <c r="E22" s="25"/>
      <c r="F22" s="25"/>
      <c r="G22" s="25"/>
      <c r="H22" s="25"/>
      <c r="I22" s="25">
        <v>3256</v>
      </c>
      <c r="J22" s="25"/>
    </row>
    <row r="23" spans="1:10">
      <c r="A23" s="25" t="s">
        <v>73</v>
      </c>
      <c r="B23" s="25"/>
      <c r="C23" s="25"/>
      <c r="D23" s="25"/>
      <c r="E23" s="25"/>
      <c r="F23" s="25"/>
      <c r="G23" s="25"/>
      <c r="H23" s="25"/>
      <c r="I23" s="25">
        <v>256</v>
      </c>
      <c r="J23" s="25"/>
    </row>
    <row r="24" spans="1:10">
      <c r="A24" s="25" t="s">
        <v>75</v>
      </c>
      <c r="B24" s="120"/>
      <c r="C24" s="121"/>
      <c r="D24" s="120"/>
      <c r="E24" s="121"/>
      <c r="F24" s="120"/>
      <c r="G24" s="121"/>
      <c r="H24" s="25"/>
      <c r="I24" s="25">
        <v>944</v>
      </c>
      <c r="J24" s="25" t="s">
        <v>206</v>
      </c>
    </row>
    <row r="25" spans="1:10">
      <c r="A25" s="25" t="s">
        <v>207</v>
      </c>
      <c r="B25" s="120"/>
      <c r="C25" s="122"/>
      <c r="D25" s="122"/>
      <c r="E25" s="122"/>
      <c r="F25" s="122"/>
      <c r="G25" s="122"/>
      <c r="H25" s="121"/>
      <c r="I25" s="25">
        <f>SUM(I4:I24)</f>
        <v>9965</v>
      </c>
      <c r="J25" s="25"/>
    </row>
    <row r="26" spans="1:10">
      <c r="A26" s="25" t="s">
        <v>208</v>
      </c>
      <c r="B26" s="5"/>
      <c r="C26" s="5"/>
      <c r="D26" s="5"/>
      <c r="E26" s="5"/>
      <c r="F26" s="5"/>
      <c r="G26" s="5"/>
      <c r="H26" s="5"/>
      <c r="I26" s="25">
        <f>SUM(I14:I18,I23)</f>
        <v>433</v>
      </c>
      <c r="J26" s="5"/>
    </row>
    <row r="27" spans="1:10">
      <c r="A27" s="25" t="s">
        <v>209</v>
      </c>
      <c r="B27" s="5"/>
      <c r="C27" s="5"/>
      <c r="D27" s="5"/>
      <c r="E27" s="5"/>
      <c r="F27" s="5"/>
      <c r="G27" s="5"/>
      <c r="H27" s="5"/>
      <c r="I27" s="25">
        <f>I25-I26</f>
        <v>9532</v>
      </c>
      <c r="J27" s="5"/>
    </row>
  </sheetData>
  <mergeCells count="12">
    <mergeCell ref="F18:G18"/>
    <mergeCell ref="B24:C24"/>
    <mergeCell ref="D24:E24"/>
    <mergeCell ref="F24:G24"/>
    <mergeCell ref="B25:H25"/>
    <mergeCell ref="A1:J1"/>
    <mergeCell ref="A2:A3"/>
    <mergeCell ref="B2:B3"/>
    <mergeCell ref="C2:C3"/>
    <mergeCell ref="H2:H3"/>
    <mergeCell ref="I2:I3"/>
    <mergeCell ref="J2:J3"/>
  </mergeCells>
  <phoneticPr fontId="4" type="noConversion"/>
  <pageMargins left="0.27" right="0.24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pane ySplit="3" topLeftCell="A4" activePane="bottomLeft" state="frozen"/>
      <selection pane="bottomLeft" activeCell="A4" sqref="A4:XFD4"/>
    </sheetView>
  </sheetViews>
  <sheetFormatPr defaultColWidth="9" defaultRowHeight="16.2"/>
  <cols>
    <col min="1" max="1" width="32.44140625" style="17" bestFit="1" customWidth="1"/>
    <col min="2" max="2" width="4.77734375" style="17" bestFit="1" customWidth="1"/>
    <col min="3" max="3" width="5" style="17" customWidth="1"/>
    <col min="4" max="7" width="5.88671875" style="17" bestFit="1" customWidth="1"/>
    <col min="8" max="8" width="4.77734375" style="17" bestFit="1" customWidth="1"/>
    <col min="9" max="9" width="6.33203125" style="17" bestFit="1" customWidth="1"/>
    <col min="10" max="10" width="22.77734375" style="17" bestFit="1" customWidth="1"/>
    <col min="11" max="16384" width="9" style="17"/>
  </cols>
  <sheetData>
    <row r="1" spans="1:10" ht="24.6">
      <c r="A1" s="96" t="s">
        <v>211</v>
      </c>
      <c r="B1" s="96"/>
      <c r="C1" s="96"/>
      <c r="D1" s="96"/>
      <c r="E1" s="96"/>
      <c r="F1" s="96"/>
      <c r="G1" s="96"/>
      <c r="H1" s="96"/>
      <c r="I1" s="96"/>
      <c r="J1" s="96"/>
    </row>
    <row r="2" spans="1:10">
      <c r="A2" s="107" t="s">
        <v>43</v>
      </c>
      <c r="B2" s="107" t="s">
        <v>55</v>
      </c>
      <c r="C2" s="107" t="s">
        <v>56</v>
      </c>
      <c r="D2" s="26" t="s">
        <v>77</v>
      </c>
      <c r="E2" s="26" t="s">
        <v>78</v>
      </c>
      <c r="F2" s="26" t="s">
        <v>79</v>
      </c>
      <c r="G2" s="26" t="s">
        <v>80</v>
      </c>
      <c r="H2" s="107" t="s">
        <v>28</v>
      </c>
      <c r="I2" s="107" t="s">
        <v>32</v>
      </c>
      <c r="J2" s="107" t="s">
        <v>81</v>
      </c>
    </row>
    <row r="3" spans="1:10">
      <c r="A3" s="108"/>
      <c r="B3" s="108"/>
      <c r="C3" s="108"/>
      <c r="D3" s="27" t="s">
        <v>82</v>
      </c>
      <c r="E3" s="27" t="s">
        <v>83</v>
      </c>
      <c r="F3" s="44" t="s">
        <v>84</v>
      </c>
      <c r="G3" s="44" t="s">
        <v>85</v>
      </c>
      <c r="H3" s="108"/>
      <c r="I3" s="108"/>
      <c r="J3" s="108"/>
    </row>
    <row r="4" spans="1:10">
      <c r="A4" s="25" t="s">
        <v>86</v>
      </c>
      <c r="B4" s="25">
        <v>394</v>
      </c>
      <c r="C4" s="25">
        <v>274</v>
      </c>
      <c r="D4" s="25"/>
      <c r="E4" s="25"/>
      <c r="F4" s="25"/>
      <c r="G4" s="25"/>
      <c r="H4" s="25"/>
      <c r="I4" s="25">
        <f>SUM(B4:H4)</f>
        <v>668</v>
      </c>
      <c r="J4" s="25" t="s">
        <v>212</v>
      </c>
    </row>
    <row r="5" spans="1:10">
      <c r="A5" s="25" t="s">
        <v>5</v>
      </c>
      <c r="B5" s="25">
        <v>274</v>
      </c>
      <c r="C5" s="25">
        <v>297</v>
      </c>
      <c r="D5" s="25"/>
      <c r="E5" s="25"/>
      <c r="F5" s="25"/>
      <c r="G5" s="25"/>
      <c r="H5" s="25"/>
      <c r="I5" s="25">
        <f>SUM(B5:H5)</f>
        <v>571</v>
      </c>
      <c r="J5" s="25" t="s">
        <v>213</v>
      </c>
    </row>
    <row r="6" spans="1:10">
      <c r="A6" s="25" t="s">
        <v>188</v>
      </c>
      <c r="B6" s="25"/>
      <c r="C6" s="25"/>
      <c r="D6" s="25">
        <v>48</v>
      </c>
      <c r="E6" s="25">
        <v>36</v>
      </c>
      <c r="F6" s="25"/>
      <c r="G6" s="25"/>
      <c r="H6" s="25"/>
      <c r="I6" s="25">
        <f t="shared" ref="I6:I11" si="0">SUM(B6:H6)</f>
        <v>84</v>
      </c>
      <c r="J6" s="25"/>
    </row>
    <row r="7" spans="1:10">
      <c r="A7" s="25" t="s">
        <v>7</v>
      </c>
      <c r="B7" s="25"/>
      <c r="C7" s="25"/>
      <c r="D7" s="25">
        <v>65</v>
      </c>
      <c r="E7" s="25">
        <v>57</v>
      </c>
      <c r="F7" s="25">
        <v>92</v>
      </c>
      <c r="G7" s="25">
        <v>88</v>
      </c>
      <c r="H7" s="25">
        <v>58</v>
      </c>
      <c r="I7" s="25">
        <f t="shared" si="0"/>
        <v>360</v>
      </c>
      <c r="J7" s="42"/>
    </row>
    <row r="8" spans="1:10">
      <c r="A8" s="25" t="s">
        <v>89</v>
      </c>
      <c r="B8" s="25">
        <v>352</v>
      </c>
      <c r="C8" s="25">
        <v>251</v>
      </c>
      <c r="D8" s="25"/>
      <c r="E8" s="25"/>
      <c r="F8" s="25"/>
      <c r="G8" s="25"/>
      <c r="H8" s="25"/>
      <c r="I8" s="25">
        <f>SUM(B8:H8)</f>
        <v>603</v>
      </c>
      <c r="J8" s="28" t="s">
        <v>223</v>
      </c>
    </row>
    <row r="9" spans="1:10">
      <c r="A9" s="25" t="s">
        <v>60</v>
      </c>
      <c r="B9" s="25">
        <v>225</v>
      </c>
      <c r="C9" s="25">
        <v>224</v>
      </c>
      <c r="D9" s="25"/>
      <c r="E9" s="25"/>
      <c r="F9" s="25"/>
      <c r="G9" s="25"/>
      <c r="H9" s="25"/>
      <c r="I9" s="25">
        <f>SUM(B9:H9)</f>
        <v>449</v>
      </c>
      <c r="J9" s="28" t="s">
        <v>224</v>
      </c>
    </row>
    <row r="10" spans="1:10">
      <c r="A10" s="25" t="s">
        <v>62</v>
      </c>
      <c r="B10" s="25">
        <v>58</v>
      </c>
      <c r="C10" s="25">
        <v>38</v>
      </c>
      <c r="D10" s="25"/>
      <c r="E10" s="25"/>
      <c r="F10" s="25"/>
      <c r="G10" s="25"/>
      <c r="H10" s="25"/>
      <c r="I10" s="25">
        <f t="shared" si="0"/>
        <v>96</v>
      </c>
      <c r="J10" s="28" t="s">
        <v>221</v>
      </c>
    </row>
    <row r="11" spans="1:10">
      <c r="A11" s="25" t="s">
        <v>64</v>
      </c>
      <c r="B11" s="25">
        <v>163</v>
      </c>
      <c r="C11" s="25">
        <v>118</v>
      </c>
      <c r="D11" s="25"/>
      <c r="E11" s="25"/>
      <c r="F11" s="25"/>
      <c r="G11" s="25"/>
      <c r="H11" s="25"/>
      <c r="I11" s="25">
        <f t="shared" si="0"/>
        <v>281</v>
      </c>
      <c r="J11" s="28" t="s">
        <v>222</v>
      </c>
    </row>
    <row r="12" spans="1:10">
      <c r="A12" s="25" t="s">
        <v>66</v>
      </c>
      <c r="B12" s="25"/>
      <c r="C12" s="25"/>
      <c r="D12" s="25"/>
      <c r="E12" s="25"/>
      <c r="F12" s="25"/>
      <c r="G12" s="25"/>
      <c r="H12" s="25"/>
      <c r="I12" s="25">
        <v>31</v>
      </c>
      <c r="J12" s="25" t="s">
        <v>225</v>
      </c>
    </row>
    <row r="13" spans="1:10">
      <c r="A13" s="25" t="s">
        <v>169</v>
      </c>
      <c r="B13" s="25"/>
      <c r="C13" s="25"/>
      <c r="D13" s="25"/>
      <c r="E13" s="25"/>
      <c r="F13" s="25"/>
      <c r="G13" s="25"/>
      <c r="H13" s="25"/>
      <c r="I13" s="25">
        <v>29</v>
      </c>
      <c r="J13" s="25" t="s">
        <v>225</v>
      </c>
    </row>
    <row r="14" spans="1:10">
      <c r="A14" s="25" t="s">
        <v>67</v>
      </c>
      <c r="B14" s="25"/>
      <c r="C14" s="25"/>
      <c r="D14" s="25"/>
      <c r="E14" s="25"/>
      <c r="F14" s="25"/>
      <c r="G14" s="25"/>
      <c r="H14" s="25"/>
      <c r="I14" s="25">
        <v>20</v>
      </c>
      <c r="J14" s="25" t="s">
        <v>226</v>
      </c>
    </row>
    <row r="15" spans="1:10">
      <c r="A15" s="25" t="s">
        <v>52</v>
      </c>
      <c r="B15" s="25"/>
      <c r="C15" s="25"/>
      <c r="D15" s="25"/>
      <c r="E15" s="25"/>
      <c r="F15" s="25"/>
      <c r="G15" s="25"/>
      <c r="H15" s="25"/>
      <c r="I15" s="25">
        <v>18</v>
      </c>
      <c r="J15" s="25" t="s">
        <v>228</v>
      </c>
    </row>
    <row r="16" spans="1:10">
      <c r="A16" s="25" t="s">
        <v>53</v>
      </c>
      <c r="B16" s="25"/>
      <c r="C16" s="25"/>
      <c r="D16" s="25"/>
      <c r="E16" s="25"/>
      <c r="F16" s="25"/>
      <c r="G16" s="25"/>
      <c r="H16" s="25"/>
      <c r="I16" s="25">
        <v>33</v>
      </c>
      <c r="J16" s="25" t="s">
        <v>91</v>
      </c>
    </row>
    <row r="17" spans="1:10">
      <c r="A17" s="25" t="s">
        <v>42</v>
      </c>
      <c r="B17" s="25"/>
      <c r="C17" s="25"/>
      <c r="D17" s="25"/>
      <c r="E17" s="25"/>
      <c r="F17" s="25"/>
      <c r="G17" s="25"/>
      <c r="H17" s="25"/>
      <c r="I17" s="25">
        <v>37</v>
      </c>
      <c r="J17" s="25" t="s">
        <v>227</v>
      </c>
    </row>
    <row r="18" spans="1:10">
      <c r="A18" s="25" t="s">
        <v>41</v>
      </c>
      <c r="B18" s="25"/>
      <c r="C18" s="25"/>
      <c r="D18" s="25"/>
      <c r="E18" s="25"/>
      <c r="F18" s="120"/>
      <c r="G18" s="121"/>
      <c r="H18" s="25"/>
      <c r="I18" s="25">
        <v>22</v>
      </c>
      <c r="J18" s="25" t="s">
        <v>214</v>
      </c>
    </row>
    <row r="19" spans="1:10" ht="48.6">
      <c r="A19" s="25" t="s">
        <v>195</v>
      </c>
      <c r="B19" s="25"/>
      <c r="C19" s="25"/>
      <c r="D19" s="25"/>
      <c r="E19" s="25"/>
      <c r="F19" s="25"/>
      <c r="G19" s="25"/>
      <c r="H19" s="25"/>
      <c r="I19" s="25">
        <v>268</v>
      </c>
      <c r="J19" s="3" t="s">
        <v>229</v>
      </c>
    </row>
    <row r="20" spans="1:10">
      <c r="A20" s="25" t="s">
        <v>39</v>
      </c>
      <c r="B20" s="25"/>
      <c r="C20" s="25"/>
      <c r="D20" s="25"/>
      <c r="E20" s="25"/>
      <c r="F20" s="25"/>
      <c r="G20" s="25"/>
      <c r="H20" s="25"/>
      <c r="I20" s="25">
        <v>510</v>
      </c>
      <c r="J20" s="25" t="s">
        <v>218</v>
      </c>
    </row>
    <row r="21" spans="1:10">
      <c r="A21" s="25" t="s">
        <v>40</v>
      </c>
      <c r="B21" s="25"/>
      <c r="C21" s="25"/>
      <c r="D21" s="25">
        <v>720</v>
      </c>
      <c r="E21" s="25">
        <v>1019</v>
      </c>
      <c r="F21" s="25">
        <v>92</v>
      </c>
      <c r="G21" s="25">
        <v>115</v>
      </c>
      <c r="H21" s="25"/>
      <c r="I21" s="25">
        <f>SUM(B21:H21)</f>
        <v>1946</v>
      </c>
      <c r="J21" s="25"/>
    </row>
    <row r="22" spans="1:10">
      <c r="A22" s="25" t="s">
        <v>72</v>
      </c>
      <c r="B22" s="25"/>
      <c r="C22" s="25"/>
      <c r="D22" s="25"/>
      <c r="E22" s="25"/>
      <c r="F22" s="25"/>
      <c r="G22" s="25"/>
      <c r="H22" s="25"/>
      <c r="I22" s="25">
        <v>3200</v>
      </c>
      <c r="J22" s="25"/>
    </row>
    <row r="23" spans="1:10">
      <c r="A23" s="25" t="s">
        <v>73</v>
      </c>
      <c r="B23" s="25"/>
      <c r="C23" s="25"/>
      <c r="D23" s="25"/>
      <c r="E23" s="25"/>
      <c r="F23" s="25"/>
      <c r="G23" s="25"/>
      <c r="H23" s="25"/>
      <c r="I23" s="25">
        <v>205</v>
      </c>
      <c r="J23" s="25"/>
    </row>
    <row r="24" spans="1:10">
      <c r="A24" s="25" t="s">
        <v>75</v>
      </c>
      <c r="B24" s="43"/>
      <c r="C24" s="43"/>
      <c r="D24" s="43"/>
      <c r="E24" s="43"/>
      <c r="F24" s="43"/>
      <c r="G24" s="43"/>
      <c r="H24" s="25"/>
      <c r="I24" s="25">
        <v>765</v>
      </c>
      <c r="J24" s="25"/>
    </row>
    <row r="25" spans="1:10">
      <c r="A25" s="25" t="s">
        <v>215</v>
      </c>
      <c r="B25" s="120"/>
      <c r="C25" s="122"/>
      <c r="D25" s="122"/>
      <c r="E25" s="122"/>
      <c r="F25" s="122"/>
      <c r="G25" s="122"/>
      <c r="H25" s="121"/>
      <c r="I25" s="25">
        <f>SUM(I4:I24)</f>
        <v>10196</v>
      </c>
      <c r="J25" s="25"/>
    </row>
    <row r="26" spans="1:10">
      <c r="A26" s="25" t="s">
        <v>216</v>
      </c>
      <c r="B26" s="5"/>
      <c r="C26" s="5"/>
      <c r="D26" s="5"/>
      <c r="E26" s="5"/>
      <c r="F26" s="5"/>
      <c r="G26" s="5"/>
      <c r="H26" s="5"/>
      <c r="I26" s="25">
        <f>SUM(I14:I18,F21,G21,I23)</f>
        <v>542</v>
      </c>
      <c r="J26" s="5"/>
    </row>
    <row r="27" spans="1:10">
      <c r="A27" s="25" t="s">
        <v>217</v>
      </c>
      <c r="B27" s="5"/>
      <c r="C27" s="5"/>
      <c r="D27" s="5"/>
      <c r="E27" s="5"/>
      <c r="F27" s="5"/>
      <c r="G27" s="5"/>
      <c r="H27" s="5"/>
      <c r="I27" s="25">
        <f>I25-I26</f>
        <v>9654</v>
      </c>
      <c r="J27" s="5"/>
    </row>
  </sheetData>
  <mergeCells count="9">
    <mergeCell ref="F18:G18"/>
    <mergeCell ref="B25:H25"/>
    <mergeCell ref="A1:J1"/>
    <mergeCell ref="A2:A3"/>
    <mergeCell ref="B2:B3"/>
    <mergeCell ref="C2:C3"/>
    <mergeCell ref="H2:H3"/>
    <mergeCell ref="I2:I3"/>
    <mergeCell ref="J2:J3"/>
  </mergeCells>
  <phoneticPr fontId="4" type="noConversion"/>
  <pageMargins left="0.28999999999999998" right="0.24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pane ySplit="3" topLeftCell="A4" activePane="bottomLeft" state="frozen"/>
      <selection pane="bottomLeft" activeCell="A24" sqref="A24"/>
    </sheetView>
  </sheetViews>
  <sheetFormatPr defaultColWidth="9" defaultRowHeight="16.2"/>
  <cols>
    <col min="1" max="1" width="32.44140625" style="17" bestFit="1" customWidth="1"/>
    <col min="2" max="2" width="4.77734375" style="17" bestFit="1" customWidth="1"/>
    <col min="3" max="3" width="5" style="17" customWidth="1"/>
    <col min="4" max="7" width="5.88671875" style="17" bestFit="1" customWidth="1"/>
    <col min="8" max="8" width="4.77734375" style="17" bestFit="1" customWidth="1"/>
    <col min="9" max="9" width="6.33203125" style="17" bestFit="1" customWidth="1"/>
    <col min="10" max="10" width="26.109375" style="17" bestFit="1" customWidth="1"/>
    <col min="11" max="16384" width="9" style="17"/>
  </cols>
  <sheetData>
    <row r="1" spans="1:10" ht="24.6">
      <c r="A1" s="96" t="s">
        <v>230</v>
      </c>
      <c r="B1" s="96"/>
      <c r="C1" s="96"/>
      <c r="D1" s="96"/>
      <c r="E1" s="96"/>
      <c r="F1" s="96"/>
      <c r="G1" s="96"/>
      <c r="H1" s="96"/>
      <c r="I1" s="96"/>
      <c r="J1" s="96"/>
    </row>
    <row r="2" spans="1:10">
      <c r="A2" s="107" t="s">
        <v>43</v>
      </c>
      <c r="B2" s="107" t="s">
        <v>55</v>
      </c>
      <c r="C2" s="107" t="s">
        <v>56</v>
      </c>
      <c r="D2" s="26" t="s">
        <v>77</v>
      </c>
      <c r="E2" s="26" t="s">
        <v>78</v>
      </c>
      <c r="F2" s="26" t="s">
        <v>79</v>
      </c>
      <c r="G2" s="26" t="s">
        <v>80</v>
      </c>
      <c r="H2" s="107" t="s">
        <v>28</v>
      </c>
      <c r="I2" s="107" t="s">
        <v>32</v>
      </c>
      <c r="J2" s="107" t="s">
        <v>81</v>
      </c>
    </row>
    <row r="3" spans="1:10">
      <c r="A3" s="108"/>
      <c r="B3" s="108"/>
      <c r="C3" s="108"/>
      <c r="D3" s="27" t="s">
        <v>82</v>
      </c>
      <c r="E3" s="27" t="s">
        <v>83</v>
      </c>
      <c r="F3" s="44" t="s">
        <v>84</v>
      </c>
      <c r="G3" s="44" t="s">
        <v>85</v>
      </c>
      <c r="H3" s="108"/>
      <c r="I3" s="108"/>
      <c r="J3" s="108"/>
    </row>
    <row r="4" spans="1:10">
      <c r="A4" s="25" t="s">
        <v>86</v>
      </c>
      <c r="B4" s="25">
        <v>378</v>
      </c>
      <c r="C4" s="25">
        <v>303</v>
      </c>
      <c r="D4" s="25"/>
      <c r="E4" s="25"/>
      <c r="F4" s="25"/>
      <c r="G4" s="25"/>
      <c r="H4" s="25"/>
      <c r="I4" s="25">
        <f>SUM(B4:H4)</f>
        <v>681</v>
      </c>
      <c r="J4" s="25" t="s">
        <v>243</v>
      </c>
    </row>
    <row r="5" spans="1:10">
      <c r="A5" s="25" t="s">
        <v>5</v>
      </c>
      <c r="B5" s="25">
        <v>305</v>
      </c>
      <c r="C5" s="25">
        <v>346</v>
      </c>
      <c r="D5" s="25"/>
      <c r="E5" s="25"/>
      <c r="F5" s="25"/>
      <c r="G5" s="25"/>
      <c r="H5" s="25"/>
      <c r="I5" s="25">
        <f>SUM(B5:H5)</f>
        <v>651</v>
      </c>
      <c r="J5" s="25" t="s">
        <v>242</v>
      </c>
    </row>
    <row r="6" spans="1:10">
      <c r="A6" s="25" t="s">
        <v>188</v>
      </c>
      <c r="B6" s="25"/>
      <c r="C6" s="25"/>
      <c r="D6" s="25">
        <v>14</v>
      </c>
      <c r="E6" s="25">
        <v>50</v>
      </c>
      <c r="F6" s="25"/>
      <c r="G6" s="25"/>
      <c r="H6" s="25"/>
      <c r="I6" s="25">
        <f t="shared" ref="I6:I11" si="0">SUM(B6:H6)</f>
        <v>64</v>
      </c>
      <c r="J6" s="25"/>
    </row>
    <row r="7" spans="1:10">
      <c r="A7" s="25" t="s">
        <v>7</v>
      </c>
      <c r="B7" s="25"/>
      <c r="C7" s="25"/>
      <c r="D7" s="25">
        <v>41</v>
      </c>
      <c r="E7" s="25">
        <v>34</v>
      </c>
      <c r="F7" s="25">
        <v>38</v>
      </c>
      <c r="G7" s="25">
        <v>56</v>
      </c>
      <c r="H7" s="25">
        <v>16</v>
      </c>
      <c r="I7" s="25">
        <f>SUM(B7:H7)</f>
        <v>185</v>
      </c>
      <c r="J7" s="42"/>
    </row>
    <row r="8" spans="1:10">
      <c r="A8" s="25" t="s">
        <v>89</v>
      </c>
      <c r="B8" s="25">
        <v>369</v>
      </c>
      <c r="C8" s="25">
        <v>284</v>
      </c>
      <c r="D8" s="25"/>
      <c r="E8" s="25"/>
      <c r="F8" s="25"/>
      <c r="G8" s="25"/>
      <c r="H8" s="25"/>
      <c r="I8" s="25">
        <f>SUM(B8:H8)</f>
        <v>653</v>
      </c>
      <c r="J8" s="28" t="s">
        <v>236</v>
      </c>
    </row>
    <row r="9" spans="1:10">
      <c r="A9" s="25" t="s">
        <v>60</v>
      </c>
      <c r="B9" s="25">
        <v>231</v>
      </c>
      <c r="C9" s="25">
        <v>234</v>
      </c>
      <c r="D9" s="25"/>
      <c r="E9" s="25"/>
      <c r="F9" s="25"/>
      <c r="G9" s="25"/>
      <c r="H9" s="25"/>
      <c r="I9" s="25">
        <f>SUM(B9:H9)</f>
        <v>465</v>
      </c>
      <c r="J9" s="28" t="s">
        <v>235</v>
      </c>
    </row>
    <row r="10" spans="1:10">
      <c r="A10" s="25" t="s">
        <v>62</v>
      </c>
      <c r="B10" s="25">
        <v>61</v>
      </c>
      <c r="C10" s="25">
        <v>48</v>
      </c>
      <c r="D10" s="25"/>
      <c r="E10" s="25"/>
      <c r="F10" s="25"/>
      <c r="G10" s="25"/>
      <c r="H10" s="25"/>
      <c r="I10" s="25">
        <f t="shared" si="0"/>
        <v>109</v>
      </c>
      <c r="J10" s="28" t="s">
        <v>239</v>
      </c>
    </row>
    <row r="11" spans="1:10">
      <c r="A11" s="25" t="s">
        <v>64</v>
      </c>
      <c r="B11" s="25">
        <v>160</v>
      </c>
      <c r="C11" s="25">
        <v>146</v>
      </c>
      <c r="D11" s="25"/>
      <c r="E11" s="25"/>
      <c r="F11" s="25"/>
      <c r="G11" s="25"/>
      <c r="H11" s="25"/>
      <c r="I11" s="25">
        <f t="shared" si="0"/>
        <v>306</v>
      </c>
      <c r="J11" s="28" t="s">
        <v>238</v>
      </c>
    </row>
    <row r="12" spans="1:10">
      <c r="A12" s="25" t="s">
        <v>66</v>
      </c>
      <c r="B12" s="25"/>
      <c r="C12" s="25"/>
      <c r="D12" s="25"/>
      <c r="E12" s="25"/>
      <c r="F12" s="25"/>
      <c r="G12" s="25"/>
      <c r="H12" s="25"/>
      <c r="I12" s="25">
        <v>28</v>
      </c>
      <c r="J12" s="25" t="s">
        <v>237</v>
      </c>
    </row>
    <row r="13" spans="1:10">
      <c r="A13" s="25" t="s">
        <v>169</v>
      </c>
      <c r="B13" s="25"/>
      <c r="C13" s="25"/>
      <c r="D13" s="25">
        <v>4</v>
      </c>
      <c r="E13" s="25">
        <v>2</v>
      </c>
      <c r="F13" s="25"/>
      <c r="G13" s="25"/>
      <c r="H13" s="25"/>
      <c r="I13" s="25">
        <v>6</v>
      </c>
      <c r="J13" s="25" t="s">
        <v>240</v>
      </c>
    </row>
    <row r="14" spans="1:10">
      <c r="A14" s="25" t="s">
        <v>67</v>
      </c>
      <c r="B14" s="25"/>
      <c r="C14" s="25"/>
      <c r="D14" s="25"/>
      <c r="E14" s="25"/>
      <c r="F14" s="25"/>
      <c r="G14" s="25"/>
      <c r="H14" s="25"/>
      <c r="I14" s="25">
        <v>17</v>
      </c>
      <c r="J14" s="25" t="s">
        <v>115</v>
      </c>
    </row>
    <row r="15" spans="1:10">
      <c r="A15" s="25" t="s">
        <v>52</v>
      </c>
      <c r="B15" s="25"/>
      <c r="C15" s="25"/>
      <c r="D15" s="25"/>
      <c r="E15" s="25"/>
      <c r="F15" s="25"/>
      <c r="G15" s="25"/>
      <c r="H15" s="25"/>
      <c r="I15" s="25">
        <v>16</v>
      </c>
      <c r="J15" s="25" t="s">
        <v>115</v>
      </c>
    </row>
    <row r="16" spans="1:10">
      <c r="A16" s="25" t="s">
        <v>53</v>
      </c>
      <c r="B16" s="25"/>
      <c r="C16" s="25"/>
      <c r="D16" s="25"/>
      <c r="E16" s="25"/>
      <c r="F16" s="25"/>
      <c r="G16" s="25"/>
      <c r="H16" s="25"/>
      <c r="I16" s="25">
        <v>37</v>
      </c>
      <c r="J16" s="25" t="s">
        <v>91</v>
      </c>
    </row>
    <row r="17" spans="1:10">
      <c r="A17" s="25" t="s">
        <v>42</v>
      </c>
      <c r="B17" s="25"/>
      <c r="C17" s="25"/>
      <c r="D17" s="25"/>
      <c r="E17" s="25"/>
      <c r="F17" s="25"/>
      <c r="G17" s="25"/>
      <c r="H17" s="25"/>
      <c r="I17" s="25">
        <v>32</v>
      </c>
      <c r="J17" s="25" t="s">
        <v>234</v>
      </c>
    </row>
    <row r="18" spans="1:10">
      <c r="A18" s="25" t="s">
        <v>41</v>
      </c>
      <c r="B18" s="25"/>
      <c r="C18" s="25"/>
      <c r="D18" s="25"/>
      <c r="E18" s="25"/>
      <c r="F18" s="120"/>
      <c r="G18" s="121"/>
      <c r="H18" s="25"/>
      <c r="I18" s="25">
        <v>22</v>
      </c>
      <c r="J18" s="25" t="s">
        <v>214</v>
      </c>
    </row>
    <row r="19" spans="1:10">
      <c r="A19" s="25" t="s">
        <v>195</v>
      </c>
      <c r="B19" s="25"/>
      <c r="C19" s="25"/>
      <c r="D19" s="25"/>
      <c r="E19" s="25"/>
      <c r="F19" s="25"/>
      <c r="G19" s="25"/>
      <c r="H19" s="25"/>
      <c r="I19" s="25"/>
      <c r="J19" s="3"/>
    </row>
    <row r="20" spans="1:10">
      <c r="A20" s="25" t="s">
        <v>39</v>
      </c>
      <c r="B20" s="25"/>
      <c r="C20" s="25"/>
      <c r="D20" s="25"/>
      <c r="E20" s="25"/>
      <c r="F20" s="25"/>
      <c r="G20" s="25"/>
      <c r="H20" s="25"/>
      <c r="I20" s="25">
        <v>452</v>
      </c>
      <c r="J20" s="25" t="s">
        <v>244</v>
      </c>
    </row>
    <row r="21" spans="1:10">
      <c r="A21" s="25" t="s">
        <v>40</v>
      </c>
      <c r="B21" s="25"/>
      <c r="C21" s="25"/>
      <c r="D21" s="25">
        <v>372</v>
      </c>
      <c r="E21" s="25">
        <v>720</v>
      </c>
      <c r="F21" s="25">
        <v>68</v>
      </c>
      <c r="G21" s="25">
        <v>105</v>
      </c>
      <c r="H21" s="25"/>
      <c r="I21" s="25">
        <f>SUM(B21:H21)</f>
        <v>1265</v>
      </c>
      <c r="J21" s="25"/>
    </row>
    <row r="22" spans="1:10">
      <c r="A22" s="25" t="s">
        <v>72</v>
      </c>
      <c r="B22" s="25"/>
      <c r="C22" s="25"/>
      <c r="D22" s="25"/>
      <c r="E22" s="25"/>
      <c r="F22" s="25"/>
      <c r="G22" s="25"/>
      <c r="H22" s="25"/>
      <c r="I22" s="25">
        <v>3325</v>
      </c>
      <c r="J22" s="25"/>
    </row>
    <row r="23" spans="1:10">
      <c r="A23" s="25" t="s">
        <v>73</v>
      </c>
      <c r="B23" s="25"/>
      <c r="C23" s="25"/>
      <c r="D23" s="25"/>
      <c r="E23" s="25"/>
      <c r="F23" s="25"/>
      <c r="G23" s="25"/>
      <c r="H23" s="25"/>
      <c r="I23" s="25">
        <v>147</v>
      </c>
      <c r="J23" s="25"/>
    </row>
    <row r="24" spans="1:10">
      <c r="A24" s="25" t="s">
        <v>75</v>
      </c>
      <c r="B24" s="43"/>
      <c r="C24" s="43"/>
      <c r="D24" s="43"/>
      <c r="E24" s="43"/>
      <c r="F24" s="43"/>
      <c r="G24" s="43"/>
      <c r="H24" s="25"/>
      <c r="I24" s="25">
        <v>888</v>
      </c>
      <c r="J24" s="25" t="s">
        <v>241</v>
      </c>
    </row>
    <row r="25" spans="1:10">
      <c r="A25" s="25" t="s">
        <v>231</v>
      </c>
      <c r="B25" s="120"/>
      <c r="C25" s="122"/>
      <c r="D25" s="122"/>
      <c r="E25" s="122"/>
      <c r="F25" s="122"/>
      <c r="G25" s="122"/>
      <c r="H25" s="121"/>
      <c r="I25" s="25">
        <f>SUM(I4:I24)</f>
        <v>9349</v>
      </c>
      <c r="J25" s="25"/>
    </row>
    <row r="26" spans="1:10">
      <c r="A26" s="25" t="s">
        <v>232</v>
      </c>
      <c r="B26" s="5"/>
      <c r="C26" s="5"/>
      <c r="D26" s="5"/>
      <c r="E26" s="5"/>
      <c r="F26" s="5"/>
      <c r="G26" s="5"/>
      <c r="H26" s="5"/>
      <c r="I26" s="25">
        <f>SUM(I14:I18,F21,G21,I23)</f>
        <v>444</v>
      </c>
      <c r="J26" s="5"/>
    </row>
    <row r="27" spans="1:10">
      <c r="A27" s="25" t="s">
        <v>233</v>
      </c>
      <c r="B27" s="5"/>
      <c r="C27" s="5"/>
      <c r="D27" s="5"/>
      <c r="E27" s="5"/>
      <c r="F27" s="5"/>
      <c r="G27" s="5"/>
      <c r="H27" s="5"/>
      <c r="I27" s="25">
        <f>I25-I26</f>
        <v>8905</v>
      </c>
      <c r="J27" s="5"/>
    </row>
  </sheetData>
  <mergeCells count="9">
    <mergeCell ref="F18:G18"/>
    <mergeCell ref="B25:H25"/>
    <mergeCell ref="A1:J1"/>
    <mergeCell ref="A2:A3"/>
    <mergeCell ref="B2:B3"/>
    <mergeCell ref="C2:C3"/>
    <mergeCell ref="H2:H3"/>
    <mergeCell ref="I2:I3"/>
    <mergeCell ref="J2:J3"/>
  </mergeCells>
  <phoneticPr fontId="4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pane ySplit="3" topLeftCell="A4" activePane="bottomLeft" state="frozen"/>
      <selection pane="bottomLeft" activeCell="J15" sqref="J15"/>
    </sheetView>
  </sheetViews>
  <sheetFormatPr defaultColWidth="9" defaultRowHeight="16.2"/>
  <cols>
    <col min="1" max="1" width="27.21875" style="17" bestFit="1" customWidth="1"/>
    <col min="2" max="2" width="4.77734375" style="17" bestFit="1" customWidth="1"/>
    <col min="3" max="3" width="5" style="17" customWidth="1"/>
    <col min="4" max="7" width="5.88671875" style="17" bestFit="1" customWidth="1"/>
    <col min="8" max="8" width="4.77734375" style="17" bestFit="1" customWidth="1"/>
    <col min="9" max="9" width="6.33203125" style="17" bestFit="1" customWidth="1"/>
    <col min="10" max="10" width="26.109375" style="17" bestFit="1" customWidth="1"/>
    <col min="11" max="16384" width="9" style="17"/>
  </cols>
  <sheetData>
    <row r="1" spans="1:10" ht="24.6">
      <c r="A1" s="96" t="s">
        <v>253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>
      <c r="A2" s="107" t="s">
        <v>43</v>
      </c>
      <c r="B2" s="107" t="s">
        <v>55</v>
      </c>
      <c r="C2" s="107" t="s">
        <v>56</v>
      </c>
      <c r="D2" s="26" t="s">
        <v>77</v>
      </c>
      <c r="E2" s="26" t="s">
        <v>78</v>
      </c>
      <c r="F2" s="26" t="s">
        <v>79</v>
      </c>
      <c r="G2" s="26" t="s">
        <v>80</v>
      </c>
      <c r="H2" s="107" t="s">
        <v>28</v>
      </c>
      <c r="I2" s="107" t="s">
        <v>32</v>
      </c>
      <c r="J2" s="107" t="s">
        <v>81</v>
      </c>
    </row>
    <row r="3" spans="1:10">
      <c r="A3" s="108"/>
      <c r="B3" s="108"/>
      <c r="C3" s="108"/>
      <c r="D3" s="27" t="s">
        <v>82</v>
      </c>
      <c r="E3" s="27" t="s">
        <v>83</v>
      </c>
      <c r="F3" s="44" t="s">
        <v>84</v>
      </c>
      <c r="G3" s="44" t="s">
        <v>85</v>
      </c>
      <c r="H3" s="108"/>
      <c r="I3" s="108"/>
      <c r="J3" s="108"/>
    </row>
    <row r="4" spans="1:10">
      <c r="A4" s="25" t="s">
        <v>86</v>
      </c>
      <c r="B4" s="25">
        <v>386</v>
      </c>
      <c r="C4" s="25">
        <v>326</v>
      </c>
      <c r="D4" s="25"/>
      <c r="E4" s="25"/>
      <c r="F4" s="25"/>
      <c r="G4" s="25"/>
      <c r="H4" s="25"/>
      <c r="I4" s="25">
        <f>SUM(B4:H4)</f>
        <v>712</v>
      </c>
      <c r="J4" s="25" t="s">
        <v>251</v>
      </c>
    </row>
    <row r="5" spans="1:10">
      <c r="A5" s="25" t="s">
        <v>5</v>
      </c>
      <c r="B5" s="25">
        <v>342</v>
      </c>
      <c r="C5" s="25">
        <v>372</v>
      </c>
      <c r="D5" s="25"/>
      <c r="E5" s="25"/>
      <c r="F5" s="25"/>
      <c r="G5" s="25"/>
      <c r="H5" s="25"/>
      <c r="I5" s="25">
        <f>SUM(B5:H5)</f>
        <v>714</v>
      </c>
      <c r="J5" s="25" t="s">
        <v>252</v>
      </c>
    </row>
    <row r="6" spans="1:10">
      <c r="A6" s="25" t="s">
        <v>188</v>
      </c>
      <c r="B6" s="25"/>
      <c r="C6" s="25"/>
      <c r="D6" s="25">
        <v>34</v>
      </c>
      <c r="E6" s="25">
        <v>24</v>
      </c>
      <c r="F6" s="25"/>
      <c r="G6" s="25"/>
      <c r="H6" s="25"/>
      <c r="I6" s="25">
        <f t="shared" ref="I6:I20" si="0">SUM(B6:H6)</f>
        <v>58</v>
      </c>
      <c r="J6" s="25"/>
    </row>
    <row r="7" spans="1:10">
      <c r="A7" s="25" t="s">
        <v>7</v>
      </c>
      <c r="B7" s="25"/>
      <c r="C7" s="25"/>
      <c r="D7" s="25">
        <v>27</v>
      </c>
      <c r="E7" s="25">
        <v>20</v>
      </c>
      <c r="F7" s="25">
        <v>58</v>
      </c>
      <c r="G7" s="25">
        <v>50</v>
      </c>
      <c r="H7" s="25"/>
      <c r="I7" s="25">
        <f>SUM(B7:H7)</f>
        <v>155</v>
      </c>
      <c r="J7" s="42"/>
    </row>
    <row r="8" spans="1:10">
      <c r="A8" s="25" t="s">
        <v>89</v>
      </c>
      <c r="B8" s="25">
        <v>377</v>
      </c>
      <c r="C8" s="25">
        <v>280</v>
      </c>
      <c r="D8" s="25"/>
      <c r="E8" s="25"/>
      <c r="F8" s="25"/>
      <c r="G8" s="25"/>
      <c r="H8" s="25"/>
      <c r="I8" s="25">
        <f>SUM(B8:H8)</f>
        <v>657</v>
      </c>
      <c r="J8" s="28" t="s">
        <v>257</v>
      </c>
    </row>
    <row r="9" spans="1:10">
      <c r="A9" s="25" t="s">
        <v>60</v>
      </c>
      <c r="B9" s="25">
        <v>215</v>
      </c>
      <c r="C9" s="25">
        <v>249</v>
      </c>
      <c r="D9" s="25"/>
      <c r="E9" s="25"/>
      <c r="F9" s="25"/>
      <c r="G9" s="25"/>
      <c r="H9" s="25"/>
      <c r="I9" s="25">
        <f>SUM(B9:H9)</f>
        <v>464</v>
      </c>
      <c r="J9" s="28" t="s">
        <v>258</v>
      </c>
    </row>
    <row r="10" spans="1:10">
      <c r="A10" s="25" t="s">
        <v>62</v>
      </c>
      <c r="B10" s="25">
        <v>69</v>
      </c>
      <c r="C10" s="25">
        <v>68</v>
      </c>
      <c r="D10" s="25"/>
      <c r="E10" s="25"/>
      <c r="F10" s="25"/>
      <c r="G10" s="25"/>
      <c r="H10" s="25"/>
      <c r="I10" s="25">
        <f t="shared" si="0"/>
        <v>137</v>
      </c>
      <c r="J10" s="28" t="s">
        <v>254</v>
      </c>
    </row>
    <row r="11" spans="1:10">
      <c r="A11" s="25" t="s">
        <v>64</v>
      </c>
      <c r="B11" s="120">
        <v>150</v>
      </c>
      <c r="C11" s="121"/>
      <c r="D11" s="25"/>
      <c r="E11" s="25"/>
      <c r="F11" s="25"/>
      <c r="G11" s="25"/>
      <c r="H11" s="25"/>
      <c r="I11" s="25">
        <f t="shared" si="0"/>
        <v>150</v>
      </c>
      <c r="J11" s="28" t="s">
        <v>255</v>
      </c>
    </row>
    <row r="12" spans="1:10">
      <c r="A12" s="25" t="s">
        <v>66</v>
      </c>
      <c r="B12" s="120">
        <v>37</v>
      </c>
      <c r="C12" s="121"/>
      <c r="D12" s="25"/>
      <c r="E12" s="25"/>
      <c r="F12" s="25"/>
      <c r="G12" s="25"/>
      <c r="H12" s="25"/>
      <c r="I12" s="25">
        <f t="shared" si="0"/>
        <v>37</v>
      </c>
      <c r="J12" s="25" t="s">
        <v>259</v>
      </c>
    </row>
    <row r="13" spans="1:10">
      <c r="A13" s="25" t="s">
        <v>169</v>
      </c>
      <c r="B13" s="25"/>
      <c r="C13" s="25"/>
      <c r="D13" s="25">
        <v>18</v>
      </c>
      <c r="E13" s="25">
        <v>11</v>
      </c>
      <c r="F13" s="25"/>
      <c r="G13" s="25"/>
      <c r="H13" s="25"/>
      <c r="I13" s="25">
        <f t="shared" si="0"/>
        <v>29</v>
      </c>
      <c r="J13" s="25" t="s">
        <v>256</v>
      </c>
    </row>
    <row r="14" spans="1:10">
      <c r="A14" s="25" t="s">
        <v>67</v>
      </c>
      <c r="B14" s="25">
        <v>13</v>
      </c>
      <c r="C14" s="25"/>
      <c r="D14" s="25"/>
      <c r="E14" s="25"/>
      <c r="F14" s="25"/>
      <c r="G14" s="25"/>
      <c r="H14" s="25"/>
      <c r="I14" s="25">
        <f t="shared" si="0"/>
        <v>13</v>
      </c>
      <c r="J14" s="25" t="s">
        <v>115</v>
      </c>
    </row>
    <row r="15" spans="1:10">
      <c r="A15" s="25" t="s">
        <v>52</v>
      </c>
      <c r="B15" s="25"/>
      <c r="C15" s="25"/>
      <c r="D15" s="25"/>
      <c r="E15" s="25"/>
      <c r="F15" s="120">
        <v>18</v>
      </c>
      <c r="G15" s="121"/>
      <c r="H15" s="25"/>
      <c r="I15" s="25">
        <f t="shared" si="0"/>
        <v>18</v>
      </c>
      <c r="J15" s="25" t="s">
        <v>115</v>
      </c>
    </row>
    <row r="16" spans="1:10">
      <c r="A16" s="25" t="s">
        <v>53</v>
      </c>
      <c r="B16" s="25"/>
      <c r="C16" s="25"/>
      <c r="D16" s="25"/>
      <c r="E16" s="25"/>
      <c r="F16" s="25"/>
      <c r="G16" s="25"/>
      <c r="H16" s="25"/>
      <c r="I16" s="25">
        <v>33</v>
      </c>
      <c r="J16" s="25" t="s">
        <v>91</v>
      </c>
    </row>
    <row r="17" spans="1:10">
      <c r="A17" s="25" t="s">
        <v>42</v>
      </c>
      <c r="B17" s="25"/>
      <c r="C17" s="25"/>
      <c r="D17" s="25"/>
      <c r="E17" s="25"/>
      <c r="F17" s="25"/>
      <c r="G17" s="25"/>
      <c r="H17" s="25"/>
      <c r="I17" s="25">
        <v>34</v>
      </c>
      <c r="J17" s="25" t="s">
        <v>91</v>
      </c>
    </row>
    <row r="18" spans="1:10">
      <c r="A18" s="25" t="s">
        <v>41</v>
      </c>
      <c r="B18" s="25"/>
      <c r="C18" s="25"/>
      <c r="D18" s="25"/>
      <c r="E18" s="25"/>
      <c r="F18" s="120">
        <v>20</v>
      </c>
      <c r="G18" s="121"/>
      <c r="H18" s="25"/>
      <c r="I18" s="25">
        <f t="shared" si="0"/>
        <v>20</v>
      </c>
      <c r="J18" s="25" t="s">
        <v>245</v>
      </c>
    </row>
    <row r="19" spans="1:10">
      <c r="A19" s="25" t="s">
        <v>39</v>
      </c>
      <c r="B19" s="25"/>
      <c r="C19" s="25"/>
      <c r="D19" s="25"/>
      <c r="E19" s="25"/>
      <c r="F19" s="25"/>
      <c r="G19" s="25"/>
      <c r="H19" s="25"/>
      <c r="I19" s="25">
        <v>405</v>
      </c>
      <c r="J19" s="25" t="s">
        <v>250</v>
      </c>
    </row>
    <row r="20" spans="1:10">
      <c r="A20" s="25" t="s">
        <v>40</v>
      </c>
      <c r="B20" s="25"/>
      <c r="C20" s="25"/>
      <c r="D20" s="25">
        <v>346</v>
      </c>
      <c r="E20" s="25">
        <v>608</v>
      </c>
      <c r="F20" s="25">
        <v>64</v>
      </c>
      <c r="G20" s="25">
        <v>87</v>
      </c>
      <c r="H20" s="25">
        <v>169</v>
      </c>
      <c r="I20" s="25">
        <f t="shared" si="0"/>
        <v>1274</v>
      </c>
      <c r="J20" s="25" t="s">
        <v>246</v>
      </c>
    </row>
    <row r="21" spans="1:10">
      <c r="A21" s="25" t="s">
        <v>72</v>
      </c>
      <c r="B21" s="25"/>
      <c r="C21" s="25"/>
      <c r="D21" s="25"/>
      <c r="E21" s="25"/>
      <c r="F21" s="25"/>
      <c r="G21" s="25"/>
      <c r="H21" s="25"/>
      <c r="I21" s="25">
        <v>3089</v>
      </c>
      <c r="J21" s="25"/>
    </row>
    <row r="22" spans="1:10">
      <c r="A22" s="25" t="s">
        <v>73</v>
      </c>
      <c r="B22" s="25"/>
      <c r="C22" s="25"/>
      <c r="D22" s="25"/>
      <c r="E22" s="25"/>
      <c r="F22" s="25"/>
      <c r="G22" s="25"/>
      <c r="H22" s="25"/>
      <c r="I22" s="25">
        <v>144</v>
      </c>
      <c r="J22" s="25"/>
    </row>
    <row r="23" spans="1:10">
      <c r="A23" s="25" t="s">
        <v>75</v>
      </c>
      <c r="B23" s="43"/>
      <c r="C23" s="43"/>
      <c r="D23" s="43"/>
      <c r="E23" s="43"/>
      <c r="F23" s="43"/>
      <c r="G23" s="43"/>
      <c r="H23" s="25"/>
      <c r="I23" s="25">
        <v>967</v>
      </c>
      <c r="J23" s="25"/>
    </row>
    <row r="24" spans="1:10">
      <c r="A24" s="25" t="s">
        <v>247</v>
      </c>
      <c r="B24" s="120"/>
      <c r="C24" s="122"/>
      <c r="D24" s="122"/>
      <c r="E24" s="122"/>
      <c r="F24" s="122"/>
      <c r="G24" s="122"/>
      <c r="H24" s="121"/>
      <c r="I24" s="25">
        <f>SUM(I4:I23)</f>
        <v>9110</v>
      </c>
      <c r="J24" s="25"/>
    </row>
    <row r="25" spans="1:10">
      <c r="A25" s="25" t="s">
        <v>248</v>
      </c>
      <c r="B25" s="5"/>
      <c r="C25" s="5"/>
      <c r="D25" s="5"/>
      <c r="E25" s="5"/>
      <c r="F25" s="5"/>
      <c r="G25" s="5"/>
      <c r="H25" s="5"/>
      <c r="I25" s="25">
        <f>SUM(I14:I18,F20,G20,I22)</f>
        <v>413</v>
      </c>
      <c r="J25" s="5"/>
    </row>
    <row r="26" spans="1:10">
      <c r="A26" s="25" t="s">
        <v>249</v>
      </c>
      <c r="B26" s="5"/>
      <c r="C26" s="5"/>
      <c r="D26" s="5"/>
      <c r="E26" s="5"/>
      <c r="F26" s="5"/>
      <c r="G26" s="5"/>
      <c r="H26" s="5"/>
      <c r="I26" s="25">
        <f>I24-I25</f>
        <v>8697</v>
      </c>
      <c r="J26" s="5"/>
    </row>
  </sheetData>
  <mergeCells count="12">
    <mergeCell ref="B11:C11"/>
    <mergeCell ref="B12:C12"/>
    <mergeCell ref="F18:G18"/>
    <mergeCell ref="B24:H24"/>
    <mergeCell ref="A1:J1"/>
    <mergeCell ref="A2:A3"/>
    <mergeCell ref="B2:B3"/>
    <mergeCell ref="C2:C3"/>
    <mergeCell ref="H2:H3"/>
    <mergeCell ref="I2:I3"/>
    <mergeCell ref="J2:J3"/>
    <mergeCell ref="F15:G15"/>
  </mergeCells>
  <phoneticPr fontId="4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pane ySplit="3" topLeftCell="A4" activePane="bottomLeft" state="frozen"/>
      <selection pane="bottomLeft" activeCell="I4" sqref="I4:I23"/>
    </sheetView>
  </sheetViews>
  <sheetFormatPr defaultColWidth="9" defaultRowHeight="16.2"/>
  <cols>
    <col min="1" max="1" width="27.21875" style="17" bestFit="1" customWidth="1"/>
    <col min="2" max="2" width="4.77734375" style="17" bestFit="1" customWidth="1"/>
    <col min="3" max="3" width="5" style="17" customWidth="1"/>
    <col min="4" max="7" width="5.88671875" style="17" bestFit="1" customWidth="1"/>
    <col min="8" max="8" width="4.77734375" style="17" bestFit="1" customWidth="1"/>
    <col min="9" max="9" width="6.33203125" style="17" bestFit="1" customWidth="1"/>
    <col min="10" max="10" width="26.109375" style="17" bestFit="1" customWidth="1"/>
    <col min="11" max="16384" width="9" style="17"/>
  </cols>
  <sheetData>
    <row r="1" spans="1:10" ht="24.6">
      <c r="A1" s="96" t="s">
        <v>260</v>
      </c>
      <c r="B1" s="96"/>
      <c r="C1" s="96"/>
      <c r="D1" s="96"/>
      <c r="E1" s="96"/>
      <c r="F1" s="96"/>
      <c r="G1" s="96"/>
      <c r="H1" s="96"/>
      <c r="I1" s="96"/>
      <c r="J1" s="96"/>
    </row>
    <row r="2" spans="1:10">
      <c r="A2" s="107" t="s">
        <v>43</v>
      </c>
      <c r="B2" s="107" t="s">
        <v>55</v>
      </c>
      <c r="C2" s="107" t="s">
        <v>56</v>
      </c>
      <c r="D2" s="45" t="s">
        <v>77</v>
      </c>
      <c r="E2" s="45" t="s">
        <v>78</v>
      </c>
      <c r="F2" s="45" t="s">
        <v>79</v>
      </c>
      <c r="G2" s="45" t="s">
        <v>80</v>
      </c>
      <c r="H2" s="107" t="s">
        <v>28</v>
      </c>
      <c r="I2" s="107" t="s">
        <v>32</v>
      </c>
      <c r="J2" s="107" t="s">
        <v>81</v>
      </c>
    </row>
    <row r="3" spans="1:10">
      <c r="A3" s="108"/>
      <c r="B3" s="108"/>
      <c r="C3" s="108"/>
      <c r="D3" s="46" t="s">
        <v>82</v>
      </c>
      <c r="E3" s="46" t="s">
        <v>83</v>
      </c>
      <c r="F3" s="44" t="s">
        <v>84</v>
      </c>
      <c r="G3" s="44" t="s">
        <v>85</v>
      </c>
      <c r="H3" s="108"/>
      <c r="I3" s="108"/>
      <c r="J3" s="108"/>
    </row>
    <row r="4" spans="1:10">
      <c r="A4" s="47" t="s">
        <v>86</v>
      </c>
      <c r="B4" s="47">
        <v>384</v>
      </c>
      <c r="C4" s="47">
        <v>327</v>
      </c>
      <c r="D4" s="47"/>
      <c r="E4" s="47"/>
      <c r="F4" s="47"/>
      <c r="G4" s="47"/>
      <c r="H4" s="47"/>
      <c r="I4" s="47">
        <f>SUM(B4:H4)</f>
        <v>711</v>
      </c>
      <c r="J4" s="47" t="s">
        <v>251</v>
      </c>
    </row>
    <row r="5" spans="1:10">
      <c r="A5" s="47" t="s">
        <v>5</v>
      </c>
      <c r="B5" s="47">
        <v>320</v>
      </c>
      <c r="C5" s="47">
        <v>381</v>
      </c>
      <c r="D5" s="47"/>
      <c r="E5" s="47"/>
      <c r="F5" s="47"/>
      <c r="G5" s="47"/>
      <c r="H5" s="47"/>
      <c r="I5" s="47">
        <f>SUM(B5:H5)</f>
        <v>701</v>
      </c>
      <c r="J5" s="47" t="s">
        <v>264</v>
      </c>
    </row>
    <row r="6" spans="1:10">
      <c r="A6" s="47" t="s">
        <v>188</v>
      </c>
      <c r="B6" s="47"/>
      <c r="C6" s="47"/>
      <c r="D6" s="47">
        <v>12</v>
      </c>
      <c r="E6" s="47">
        <v>5</v>
      </c>
      <c r="F6" s="47"/>
      <c r="G6" s="47"/>
      <c r="H6" s="47"/>
      <c r="I6" s="47">
        <f t="shared" ref="I6:I20" si="0">SUM(B6:H6)</f>
        <v>17</v>
      </c>
      <c r="J6" s="47"/>
    </row>
    <row r="7" spans="1:10">
      <c r="A7" s="47" t="s">
        <v>7</v>
      </c>
      <c r="B7" s="47"/>
      <c r="C7" s="47"/>
      <c r="D7" s="47">
        <v>24</v>
      </c>
      <c r="E7" s="47">
        <v>26</v>
      </c>
      <c r="F7" s="47">
        <v>48</v>
      </c>
      <c r="G7" s="47">
        <v>54</v>
      </c>
      <c r="H7" s="47"/>
      <c r="I7" s="47">
        <f>SUM(B7:H7)</f>
        <v>152</v>
      </c>
      <c r="J7" s="42"/>
    </row>
    <row r="8" spans="1:10">
      <c r="A8" s="47" t="s">
        <v>89</v>
      </c>
      <c r="B8" s="47">
        <v>364</v>
      </c>
      <c r="C8" s="47">
        <v>266</v>
      </c>
      <c r="D8" s="47"/>
      <c r="E8" s="47"/>
      <c r="F8" s="47"/>
      <c r="G8" s="47"/>
      <c r="H8" s="47"/>
      <c r="I8" s="47">
        <f>SUM(B8:H8)</f>
        <v>630</v>
      </c>
      <c r="J8" s="28" t="s">
        <v>270</v>
      </c>
    </row>
    <row r="9" spans="1:10">
      <c r="A9" s="47" t="s">
        <v>60</v>
      </c>
      <c r="B9" s="47">
        <v>242</v>
      </c>
      <c r="C9" s="47">
        <v>254</v>
      </c>
      <c r="D9" s="47"/>
      <c r="E9" s="47"/>
      <c r="F9" s="47"/>
      <c r="G9" s="47"/>
      <c r="H9" s="47"/>
      <c r="I9" s="47">
        <f>SUM(B9:H9)</f>
        <v>496</v>
      </c>
      <c r="J9" s="28" t="s">
        <v>271</v>
      </c>
    </row>
    <row r="10" spans="1:10">
      <c r="A10" s="47" t="s">
        <v>62</v>
      </c>
      <c r="B10" s="47">
        <v>73</v>
      </c>
      <c r="C10" s="47">
        <v>32</v>
      </c>
      <c r="D10" s="47"/>
      <c r="E10" s="47"/>
      <c r="F10" s="47"/>
      <c r="G10" s="47"/>
      <c r="H10" s="47"/>
      <c r="I10" s="47">
        <f t="shared" si="0"/>
        <v>105</v>
      </c>
      <c r="J10" s="28" t="s">
        <v>266</v>
      </c>
    </row>
    <row r="11" spans="1:10">
      <c r="A11" s="47" t="s">
        <v>64</v>
      </c>
      <c r="B11" s="120">
        <v>194</v>
      </c>
      <c r="C11" s="121"/>
      <c r="D11" s="47"/>
      <c r="E11" s="47"/>
      <c r="F11" s="47"/>
      <c r="G11" s="47"/>
      <c r="H11" s="47"/>
      <c r="I11" s="47">
        <f t="shared" si="0"/>
        <v>194</v>
      </c>
      <c r="J11" s="28" t="s">
        <v>268</v>
      </c>
    </row>
    <row r="12" spans="1:10">
      <c r="A12" s="47" t="s">
        <v>66</v>
      </c>
      <c r="B12" s="120">
        <v>37</v>
      </c>
      <c r="C12" s="121"/>
      <c r="D12" s="47"/>
      <c r="E12" s="47"/>
      <c r="F12" s="47"/>
      <c r="G12" s="47"/>
      <c r="H12" s="47"/>
      <c r="I12" s="47">
        <f t="shared" si="0"/>
        <v>37</v>
      </c>
      <c r="J12" s="47" t="s">
        <v>180</v>
      </c>
    </row>
    <row r="13" spans="1:10">
      <c r="A13" s="47" t="s">
        <v>169</v>
      </c>
      <c r="B13" s="47">
        <v>33</v>
      </c>
      <c r="C13" s="47">
        <v>28</v>
      </c>
      <c r="D13" s="47"/>
      <c r="E13" s="47"/>
      <c r="F13" s="47"/>
      <c r="G13" s="47"/>
      <c r="H13" s="47"/>
      <c r="I13" s="47">
        <f t="shared" si="0"/>
        <v>61</v>
      </c>
      <c r="J13" s="47" t="s">
        <v>269</v>
      </c>
    </row>
    <row r="14" spans="1:10">
      <c r="A14" s="47" t="s">
        <v>67</v>
      </c>
      <c r="B14" s="47">
        <v>20</v>
      </c>
      <c r="C14" s="47"/>
      <c r="D14" s="47"/>
      <c r="E14" s="47"/>
      <c r="F14" s="47"/>
      <c r="G14" s="47"/>
      <c r="H14" s="47"/>
      <c r="I14" s="47">
        <f t="shared" si="0"/>
        <v>20</v>
      </c>
      <c r="J14" s="47" t="s">
        <v>115</v>
      </c>
    </row>
    <row r="15" spans="1:10">
      <c r="A15" s="47" t="s">
        <v>52</v>
      </c>
      <c r="B15" s="47"/>
      <c r="C15" s="47"/>
      <c r="D15" s="47"/>
      <c r="E15" s="47"/>
      <c r="F15" s="120">
        <v>14</v>
      </c>
      <c r="G15" s="121"/>
      <c r="H15" s="47"/>
      <c r="I15" s="47">
        <f t="shared" si="0"/>
        <v>14</v>
      </c>
      <c r="J15" s="47" t="s">
        <v>115</v>
      </c>
    </row>
    <row r="16" spans="1:10">
      <c r="A16" s="47" t="s">
        <v>53</v>
      </c>
      <c r="B16" s="47"/>
      <c r="C16" s="47"/>
      <c r="D16" s="47"/>
      <c r="E16" s="47"/>
      <c r="F16" s="120">
        <v>17</v>
      </c>
      <c r="G16" s="121"/>
      <c r="H16" s="47"/>
      <c r="I16" s="47">
        <f>SUM(F16)</f>
        <v>17</v>
      </c>
      <c r="J16" s="47" t="s">
        <v>273</v>
      </c>
    </row>
    <row r="17" spans="1:10">
      <c r="A17" s="47" t="s">
        <v>42</v>
      </c>
      <c r="B17" s="47"/>
      <c r="C17" s="47"/>
      <c r="D17" s="47"/>
      <c r="E17" s="47"/>
      <c r="F17" s="120">
        <v>44</v>
      </c>
      <c r="G17" s="121"/>
      <c r="H17" s="47"/>
      <c r="I17" s="47">
        <f>F17</f>
        <v>44</v>
      </c>
      <c r="J17" s="47" t="s">
        <v>272</v>
      </c>
    </row>
    <row r="18" spans="1:10">
      <c r="A18" s="47" t="s">
        <v>41</v>
      </c>
      <c r="B18" s="47"/>
      <c r="C18" s="47"/>
      <c r="D18" s="47"/>
      <c r="E18" s="47"/>
      <c r="F18" s="120">
        <v>22</v>
      </c>
      <c r="G18" s="121"/>
      <c r="H18" s="47"/>
      <c r="I18" s="47">
        <f t="shared" si="0"/>
        <v>22</v>
      </c>
      <c r="J18" s="47" t="s">
        <v>267</v>
      </c>
    </row>
    <row r="19" spans="1:10">
      <c r="A19" s="47" t="s">
        <v>39</v>
      </c>
      <c r="B19" s="47"/>
      <c r="C19" s="47"/>
      <c r="D19" s="47"/>
      <c r="E19" s="47"/>
      <c r="F19" s="47"/>
      <c r="G19" s="47"/>
      <c r="H19" s="47"/>
      <c r="I19" s="47">
        <v>364</v>
      </c>
      <c r="J19" s="47" t="s">
        <v>265</v>
      </c>
    </row>
    <row r="20" spans="1:10">
      <c r="A20" s="47" t="s">
        <v>40</v>
      </c>
      <c r="B20" s="47"/>
      <c r="C20" s="47"/>
      <c r="D20" s="47">
        <v>270</v>
      </c>
      <c r="E20" s="47">
        <v>434</v>
      </c>
      <c r="F20" s="47">
        <v>56</v>
      </c>
      <c r="G20" s="47">
        <v>104</v>
      </c>
      <c r="H20" s="47"/>
      <c r="I20" s="47">
        <f t="shared" si="0"/>
        <v>864</v>
      </c>
      <c r="J20" s="47" t="s">
        <v>246</v>
      </c>
    </row>
    <row r="21" spans="1:10">
      <c r="A21" s="47" t="s">
        <v>72</v>
      </c>
      <c r="B21" s="47"/>
      <c r="C21" s="47"/>
      <c r="D21" s="47"/>
      <c r="E21" s="47"/>
      <c r="F21" s="47"/>
      <c r="G21" s="47"/>
      <c r="H21" s="47"/>
      <c r="I21" s="47">
        <v>2921</v>
      </c>
      <c r="J21" s="47"/>
    </row>
    <row r="22" spans="1:10">
      <c r="A22" s="47" t="s">
        <v>73</v>
      </c>
      <c r="B22" s="47"/>
      <c r="C22" s="47"/>
      <c r="D22" s="47"/>
      <c r="E22" s="47"/>
      <c r="F22" s="47"/>
      <c r="G22" s="47"/>
      <c r="H22" s="47"/>
      <c r="I22" s="47">
        <v>58</v>
      </c>
      <c r="J22" s="47"/>
    </row>
    <row r="23" spans="1:10">
      <c r="A23" s="47" t="s">
        <v>75</v>
      </c>
      <c r="B23" s="43"/>
      <c r="C23" s="43"/>
      <c r="D23" s="43"/>
      <c r="E23" s="43"/>
      <c r="F23" s="43"/>
      <c r="G23" s="43"/>
      <c r="H23" s="47"/>
      <c r="I23" s="47">
        <v>828</v>
      </c>
      <c r="J23" s="47"/>
    </row>
    <row r="24" spans="1:10">
      <c r="A24" s="47" t="s">
        <v>261</v>
      </c>
      <c r="B24" s="120"/>
      <c r="C24" s="122"/>
      <c r="D24" s="122"/>
      <c r="E24" s="122"/>
      <c r="F24" s="122"/>
      <c r="G24" s="122"/>
      <c r="H24" s="121"/>
      <c r="I24" s="47">
        <f>SUM(I4:I23)</f>
        <v>8256</v>
      </c>
      <c r="J24" s="47"/>
    </row>
    <row r="25" spans="1:10">
      <c r="A25" s="47" t="s">
        <v>262</v>
      </c>
      <c r="B25" s="48"/>
      <c r="C25" s="48"/>
      <c r="D25" s="48"/>
      <c r="E25" s="48"/>
      <c r="F25" s="48"/>
      <c r="G25" s="48"/>
      <c r="H25" s="48"/>
      <c r="I25" s="47">
        <f>SUM(I14:I18,F20,G20,I22)</f>
        <v>335</v>
      </c>
      <c r="J25" s="48"/>
    </row>
    <row r="26" spans="1:10">
      <c r="A26" s="47" t="s">
        <v>263</v>
      </c>
      <c r="B26" s="48"/>
      <c r="C26" s="48"/>
      <c r="D26" s="48"/>
      <c r="E26" s="48"/>
      <c r="F26" s="48"/>
      <c r="G26" s="48"/>
      <c r="H26" s="48"/>
      <c r="I26" s="47">
        <f>I24-I25</f>
        <v>7921</v>
      </c>
      <c r="J26" s="48"/>
    </row>
  </sheetData>
  <mergeCells count="14">
    <mergeCell ref="B11:C11"/>
    <mergeCell ref="B12:C12"/>
    <mergeCell ref="F18:G18"/>
    <mergeCell ref="B24:H24"/>
    <mergeCell ref="A1:J1"/>
    <mergeCell ref="A2:A3"/>
    <mergeCell ref="B2:B3"/>
    <mergeCell ref="C2:C3"/>
    <mergeCell ref="H2:H3"/>
    <mergeCell ref="I2:I3"/>
    <mergeCell ref="J2:J3"/>
    <mergeCell ref="F17:G17"/>
    <mergeCell ref="F15:G15"/>
    <mergeCell ref="F16:G16"/>
  </mergeCells>
  <phoneticPr fontId="4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pane ySplit="3" topLeftCell="A4" activePane="bottomLeft" state="frozen"/>
      <selection pane="bottomLeft" activeCell="J23" sqref="J23"/>
    </sheetView>
  </sheetViews>
  <sheetFormatPr defaultColWidth="9" defaultRowHeight="16.2"/>
  <cols>
    <col min="1" max="1" width="27.21875" style="17" bestFit="1" customWidth="1"/>
    <col min="2" max="2" width="4.77734375" style="17" bestFit="1" customWidth="1"/>
    <col min="3" max="3" width="5" style="17" customWidth="1"/>
    <col min="4" max="7" width="5.88671875" style="17" bestFit="1" customWidth="1"/>
    <col min="8" max="8" width="4.77734375" style="17" bestFit="1" customWidth="1"/>
    <col min="9" max="9" width="6.33203125" style="17" bestFit="1" customWidth="1"/>
    <col min="10" max="10" width="26.109375" style="17" bestFit="1" customWidth="1"/>
    <col min="11" max="16384" width="9" style="17"/>
  </cols>
  <sheetData>
    <row r="1" spans="1:10" ht="24.6">
      <c r="A1" s="96" t="s">
        <v>274</v>
      </c>
      <c r="B1" s="96"/>
      <c r="C1" s="96"/>
      <c r="D1" s="96"/>
      <c r="E1" s="96"/>
      <c r="F1" s="96"/>
      <c r="G1" s="96"/>
      <c r="H1" s="96"/>
      <c r="I1" s="96"/>
      <c r="J1" s="96"/>
    </row>
    <row r="2" spans="1:10">
      <c r="A2" s="107" t="s">
        <v>43</v>
      </c>
      <c r="B2" s="107" t="s">
        <v>55</v>
      </c>
      <c r="C2" s="107" t="s">
        <v>56</v>
      </c>
      <c r="D2" s="49" t="s">
        <v>77</v>
      </c>
      <c r="E2" s="49" t="s">
        <v>78</v>
      </c>
      <c r="F2" s="49" t="s">
        <v>79</v>
      </c>
      <c r="G2" s="49" t="s">
        <v>80</v>
      </c>
      <c r="H2" s="107" t="s">
        <v>28</v>
      </c>
      <c r="I2" s="107" t="s">
        <v>32</v>
      </c>
      <c r="J2" s="107" t="s">
        <v>81</v>
      </c>
    </row>
    <row r="3" spans="1:10">
      <c r="A3" s="108"/>
      <c r="B3" s="108"/>
      <c r="C3" s="108"/>
      <c r="D3" s="50" t="s">
        <v>82</v>
      </c>
      <c r="E3" s="50" t="s">
        <v>83</v>
      </c>
      <c r="F3" s="44" t="s">
        <v>84</v>
      </c>
      <c r="G3" s="44" t="s">
        <v>85</v>
      </c>
      <c r="H3" s="108"/>
      <c r="I3" s="108"/>
      <c r="J3" s="108"/>
    </row>
    <row r="4" spans="1:10">
      <c r="A4" s="52" t="s">
        <v>86</v>
      </c>
      <c r="B4" s="52">
        <v>384</v>
      </c>
      <c r="C4" s="52">
        <v>259</v>
      </c>
      <c r="D4" s="52"/>
      <c r="E4" s="52"/>
      <c r="F4" s="52"/>
      <c r="G4" s="52"/>
      <c r="H4" s="52"/>
      <c r="I4" s="52">
        <f>SUM(B4:H4)</f>
        <v>643</v>
      </c>
      <c r="J4" s="52" t="s">
        <v>284</v>
      </c>
    </row>
    <row r="5" spans="1:10">
      <c r="A5" s="52" t="s">
        <v>5</v>
      </c>
      <c r="B5" s="52">
        <v>330</v>
      </c>
      <c r="C5" s="52">
        <v>370</v>
      </c>
      <c r="D5" s="52"/>
      <c r="E5" s="52"/>
      <c r="F5" s="52"/>
      <c r="G5" s="52"/>
      <c r="H5" s="52"/>
      <c r="I5" s="52">
        <f>SUM(B5:H5)</f>
        <v>700</v>
      </c>
      <c r="J5" s="52" t="s">
        <v>282</v>
      </c>
    </row>
    <row r="6" spans="1:10">
      <c r="A6" s="52" t="s">
        <v>188</v>
      </c>
      <c r="B6" s="52"/>
      <c r="C6" s="52"/>
      <c r="D6" s="52">
        <v>17</v>
      </c>
      <c r="E6" s="52">
        <v>5</v>
      </c>
      <c r="F6" s="52"/>
      <c r="G6" s="52"/>
      <c r="H6" s="52"/>
      <c r="I6" s="52">
        <f t="shared" ref="I6:I20" si="0">SUM(B6:H6)</f>
        <v>22</v>
      </c>
      <c r="J6" s="52"/>
    </row>
    <row r="7" spans="1:10">
      <c r="A7" s="52" t="s">
        <v>7</v>
      </c>
      <c r="B7" s="52"/>
      <c r="C7" s="52"/>
      <c r="D7" s="52">
        <v>28</v>
      </c>
      <c r="E7" s="52">
        <v>18</v>
      </c>
      <c r="F7" s="52">
        <v>38</v>
      </c>
      <c r="G7" s="52">
        <v>44</v>
      </c>
      <c r="H7" s="52"/>
      <c r="I7" s="52">
        <f>SUM(B7:H7)</f>
        <v>128</v>
      </c>
      <c r="J7" s="42"/>
    </row>
    <row r="8" spans="1:10">
      <c r="A8" s="52" t="s">
        <v>89</v>
      </c>
      <c r="B8" s="52">
        <v>376</v>
      </c>
      <c r="C8" s="52">
        <v>229</v>
      </c>
      <c r="D8" s="52"/>
      <c r="E8" s="52"/>
      <c r="F8" s="52"/>
      <c r="G8" s="52"/>
      <c r="H8" s="52"/>
      <c r="I8" s="52">
        <f>SUM(B8:H8)</f>
        <v>605</v>
      </c>
      <c r="J8" s="28" t="s">
        <v>278</v>
      </c>
    </row>
    <row r="9" spans="1:10">
      <c r="A9" s="52" t="s">
        <v>60</v>
      </c>
      <c r="B9" s="52">
        <v>234</v>
      </c>
      <c r="C9" s="52">
        <v>209</v>
      </c>
      <c r="D9" s="52"/>
      <c r="E9" s="52"/>
      <c r="F9" s="52"/>
      <c r="G9" s="52"/>
      <c r="H9" s="52"/>
      <c r="I9" s="52">
        <f>SUM(B9:H9)</f>
        <v>443</v>
      </c>
      <c r="J9" s="28" t="s">
        <v>279</v>
      </c>
    </row>
    <row r="10" spans="1:10">
      <c r="A10" s="52" t="s">
        <v>62</v>
      </c>
      <c r="B10" s="52">
        <v>63</v>
      </c>
      <c r="C10" s="52">
        <v>13</v>
      </c>
      <c r="D10" s="52"/>
      <c r="E10" s="52"/>
      <c r="F10" s="52"/>
      <c r="G10" s="52"/>
      <c r="H10" s="52"/>
      <c r="I10" s="52">
        <f t="shared" si="0"/>
        <v>76</v>
      </c>
      <c r="J10" s="28" t="s">
        <v>275</v>
      </c>
    </row>
    <row r="11" spans="1:10">
      <c r="A11" s="52" t="s">
        <v>64</v>
      </c>
      <c r="B11" s="120">
        <v>144</v>
      </c>
      <c r="C11" s="121"/>
      <c r="D11" s="52"/>
      <c r="E11" s="52"/>
      <c r="F11" s="52"/>
      <c r="G11" s="52"/>
      <c r="H11" s="52"/>
      <c r="I11" s="52">
        <f t="shared" si="0"/>
        <v>144</v>
      </c>
      <c r="J11" s="28" t="s">
        <v>276</v>
      </c>
    </row>
    <row r="12" spans="1:10">
      <c r="A12" s="52" t="s">
        <v>66</v>
      </c>
      <c r="B12" s="120">
        <v>13</v>
      </c>
      <c r="C12" s="121"/>
      <c r="D12" s="52"/>
      <c r="E12" s="52"/>
      <c r="F12" s="52"/>
      <c r="G12" s="52"/>
      <c r="H12" s="52"/>
      <c r="I12" s="52">
        <f t="shared" si="0"/>
        <v>13</v>
      </c>
      <c r="J12" s="52" t="s">
        <v>280</v>
      </c>
    </row>
    <row r="13" spans="1:10">
      <c r="A13" s="52" t="s">
        <v>169</v>
      </c>
      <c r="B13" s="52">
        <v>40</v>
      </c>
      <c r="C13" s="52">
        <v>26</v>
      </c>
      <c r="D13" s="52"/>
      <c r="E13" s="52"/>
      <c r="F13" s="52"/>
      <c r="G13" s="52"/>
      <c r="H13" s="52"/>
      <c r="I13" s="52">
        <f t="shared" si="0"/>
        <v>66</v>
      </c>
      <c r="J13" s="52" t="s">
        <v>277</v>
      </c>
    </row>
    <row r="14" spans="1:10">
      <c r="A14" s="52" t="s">
        <v>67</v>
      </c>
      <c r="B14" s="52"/>
      <c r="C14" s="52"/>
      <c r="D14" s="52"/>
      <c r="E14" s="52"/>
      <c r="F14" s="52">
        <v>15</v>
      </c>
      <c r="G14" s="52"/>
      <c r="H14" s="52"/>
      <c r="I14" s="52">
        <f t="shared" si="0"/>
        <v>15</v>
      </c>
      <c r="J14" s="52" t="s">
        <v>115</v>
      </c>
    </row>
    <row r="15" spans="1:10">
      <c r="A15" s="52" t="s">
        <v>52</v>
      </c>
      <c r="B15" s="52"/>
      <c r="C15" s="52"/>
      <c r="D15" s="52"/>
      <c r="E15" s="52"/>
      <c r="F15" s="120">
        <v>21</v>
      </c>
      <c r="G15" s="121"/>
      <c r="H15" s="52"/>
      <c r="I15" s="52">
        <f t="shared" si="0"/>
        <v>21</v>
      </c>
      <c r="J15" s="52" t="s">
        <v>280</v>
      </c>
    </row>
    <row r="16" spans="1:10">
      <c r="A16" s="52" t="s">
        <v>53</v>
      </c>
      <c r="B16" s="52"/>
      <c r="C16" s="52"/>
      <c r="D16" s="52"/>
      <c r="E16" s="52"/>
      <c r="F16" s="120">
        <v>28</v>
      </c>
      <c r="G16" s="121"/>
      <c r="H16" s="52"/>
      <c r="I16" s="53">
        <f t="shared" si="0"/>
        <v>28</v>
      </c>
      <c r="J16" s="52" t="s">
        <v>287</v>
      </c>
    </row>
    <row r="17" spans="1:10">
      <c r="A17" s="52" t="s">
        <v>42</v>
      </c>
      <c r="B17" s="52"/>
      <c r="C17" s="52"/>
      <c r="D17" s="52"/>
      <c r="E17" s="52"/>
      <c r="F17" s="120">
        <v>31</v>
      </c>
      <c r="G17" s="121"/>
      <c r="H17" s="52"/>
      <c r="I17" s="53">
        <f t="shared" si="0"/>
        <v>31</v>
      </c>
      <c r="J17" s="52" t="s">
        <v>281</v>
      </c>
    </row>
    <row r="18" spans="1:10">
      <c r="A18" s="52" t="s">
        <v>41</v>
      </c>
      <c r="B18" s="52"/>
      <c r="C18" s="52"/>
      <c r="D18" s="52"/>
      <c r="E18" s="52"/>
      <c r="F18" s="120">
        <v>16</v>
      </c>
      <c r="G18" s="121"/>
      <c r="H18" s="52"/>
      <c r="I18" s="53">
        <f t="shared" si="0"/>
        <v>16</v>
      </c>
      <c r="J18" s="52" t="s">
        <v>283</v>
      </c>
    </row>
    <row r="19" spans="1:10">
      <c r="A19" s="52" t="s">
        <v>39</v>
      </c>
      <c r="B19" s="52"/>
      <c r="C19" s="52"/>
      <c r="D19" s="52"/>
      <c r="E19" s="52"/>
      <c r="F19" s="52"/>
      <c r="G19" s="52"/>
      <c r="H19" s="52"/>
      <c r="I19" s="52">
        <v>332</v>
      </c>
      <c r="J19" s="52" t="s">
        <v>285</v>
      </c>
    </row>
    <row r="20" spans="1:10">
      <c r="A20" s="52" t="s">
        <v>40</v>
      </c>
      <c r="B20" s="52"/>
      <c r="C20" s="52"/>
      <c r="D20" s="52">
        <v>297</v>
      </c>
      <c r="E20" s="52">
        <v>623</v>
      </c>
      <c r="F20" s="52">
        <v>88</v>
      </c>
      <c r="G20" s="52">
        <v>123</v>
      </c>
      <c r="H20" s="52">
        <v>50</v>
      </c>
      <c r="I20" s="52">
        <f t="shared" si="0"/>
        <v>1181</v>
      </c>
      <c r="J20" s="52" t="s">
        <v>286</v>
      </c>
    </row>
    <row r="21" spans="1:10">
      <c r="A21" s="52" t="s">
        <v>72</v>
      </c>
      <c r="B21" s="52"/>
      <c r="C21" s="52"/>
      <c r="D21" s="52"/>
      <c r="E21" s="52"/>
      <c r="F21" s="52"/>
      <c r="G21" s="52"/>
      <c r="H21" s="52"/>
      <c r="I21" s="52">
        <v>2389</v>
      </c>
      <c r="J21" s="52"/>
    </row>
    <row r="22" spans="1:10">
      <c r="A22" s="52" t="s">
        <v>73</v>
      </c>
      <c r="B22" s="52"/>
      <c r="C22" s="52"/>
      <c r="D22" s="52"/>
      <c r="E22" s="52"/>
      <c r="F22" s="52"/>
      <c r="G22" s="52"/>
      <c r="H22" s="52"/>
      <c r="I22" s="52">
        <v>84</v>
      </c>
      <c r="J22" s="52"/>
    </row>
    <row r="23" spans="1:10">
      <c r="A23" s="52" t="s">
        <v>75</v>
      </c>
      <c r="B23" s="43"/>
      <c r="C23" s="43"/>
      <c r="D23" s="43"/>
      <c r="E23" s="43"/>
      <c r="F23" s="43"/>
      <c r="G23" s="43"/>
      <c r="H23" s="52"/>
      <c r="I23" s="52">
        <v>973</v>
      </c>
      <c r="J23" s="52"/>
    </row>
    <row r="24" spans="1:10">
      <c r="A24" s="52" t="s">
        <v>299</v>
      </c>
      <c r="B24" s="120"/>
      <c r="C24" s="122"/>
      <c r="D24" s="122"/>
      <c r="E24" s="122"/>
      <c r="F24" s="122"/>
      <c r="G24" s="122"/>
      <c r="H24" s="121"/>
      <c r="I24" s="52">
        <f>SUM(I4:I23)</f>
        <v>7910</v>
      </c>
      <c r="J24" s="52"/>
    </row>
    <row r="25" spans="1:10">
      <c r="A25" s="52" t="s">
        <v>298</v>
      </c>
      <c r="B25" s="51"/>
      <c r="C25" s="51"/>
      <c r="D25" s="51"/>
      <c r="E25" s="51"/>
      <c r="F25" s="51"/>
      <c r="G25" s="51"/>
      <c r="H25" s="51"/>
      <c r="I25" s="52">
        <f>SUM(I14:I18,F20,G20,I22)</f>
        <v>406</v>
      </c>
      <c r="J25" s="51"/>
    </row>
    <row r="26" spans="1:10">
      <c r="A26" s="52" t="s">
        <v>300</v>
      </c>
      <c r="B26" s="51"/>
      <c r="C26" s="51"/>
      <c r="D26" s="51"/>
      <c r="E26" s="51"/>
      <c r="F26" s="51"/>
      <c r="G26" s="51"/>
      <c r="H26" s="51"/>
      <c r="I26" s="52">
        <f>I24-I25</f>
        <v>7504</v>
      </c>
      <c r="J26" s="51"/>
    </row>
  </sheetData>
  <mergeCells count="14">
    <mergeCell ref="B24:H24"/>
    <mergeCell ref="B11:C11"/>
    <mergeCell ref="B12:C12"/>
    <mergeCell ref="F15:G15"/>
    <mergeCell ref="F16:G16"/>
    <mergeCell ref="F17:G17"/>
    <mergeCell ref="F18:G18"/>
    <mergeCell ref="A1:J1"/>
    <mergeCell ref="A2:A3"/>
    <mergeCell ref="B2:B3"/>
    <mergeCell ref="C2:C3"/>
    <mergeCell ref="H2:H3"/>
    <mergeCell ref="I2:I3"/>
    <mergeCell ref="J2:J3"/>
  </mergeCells>
  <phoneticPr fontId="4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pane ySplit="2" topLeftCell="A3" activePane="bottomLeft" state="frozen"/>
      <selection pane="bottomLeft" activeCell="B25" sqref="B25"/>
    </sheetView>
  </sheetViews>
  <sheetFormatPr defaultColWidth="9" defaultRowHeight="16.2"/>
  <cols>
    <col min="1" max="1" width="5.44140625" style="58" bestFit="1" customWidth="1"/>
    <col min="2" max="2" width="29.33203125" style="58" bestFit="1" customWidth="1"/>
    <col min="3" max="5" width="10.44140625" style="58" bestFit="1" customWidth="1"/>
    <col min="6" max="16384" width="9" style="58"/>
  </cols>
  <sheetData>
    <row r="1" spans="1:5">
      <c r="A1" s="123" t="s">
        <v>296</v>
      </c>
      <c r="B1" s="123"/>
      <c r="C1" s="123"/>
      <c r="D1" s="123"/>
      <c r="E1" s="123"/>
    </row>
    <row r="2" spans="1:5" ht="16.5" customHeight="1">
      <c r="A2" s="54" t="s">
        <v>288</v>
      </c>
      <c r="B2" s="54" t="s">
        <v>43</v>
      </c>
      <c r="C2" s="54" t="s">
        <v>291</v>
      </c>
      <c r="D2" s="54" t="s">
        <v>292</v>
      </c>
      <c r="E2" s="54" t="s">
        <v>293</v>
      </c>
    </row>
    <row r="3" spans="1:5">
      <c r="A3" s="54">
        <v>1</v>
      </c>
      <c r="B3" s="55" t="s">
        <v>4</v>
      </c>
      <c r="C3" s="54">
        <v>712</v>
      </c>
      <c r="D3" s="54">
        <v>711</v>
      </c>
      <c r="E3" s="54">
        <v>643</v>
      </c>
    </row>
    <row r="4" spans="1:5">
      <c r="A4" s="54">
        <v>2</v>
      </c>
      <c r="B4" s="56" t="s">
        <v>5</v>
      </c>
      <c r="C4" s="54">
        <v>714</v>
      </c>
      <c r="D4" s="54">
        <v>701</v>
      </c>
      <c r="E4" s="54">
        <v>700</v>
      </c>
    </row>
    <row r="5" spans="1:5">
      <c r="A5" s="54">
        <v>3</v>
      </c>
      <c r="B5" s="55" t="s">
        <v>6</v>
      </c>
      <c r="C5" s="54">
        <v>58</v>
      </c>
      <c r="D5" s="54">
        <v>17</v>
      </c>
      <c r="E5" s="54">
        <v>22</v>
      </c>
    </row>
    <row r="6" spans="1:5">
      <c r="A6" s="54">
        <v>4</v>
      </c>
      <c r="B6" s="54" t="s">
        <v>7</v>
      </c>
      <c r="C6" s="54">
        <v>155</v>
      </c>
      <c r="D6" s="54">
        <v>152</v>
      </c>
      <c r="E6" s="54">
        <v>128</v>
      </c>
    </row>
    <row r="7" spans="1:5">
      <c r="A7" s="54">
        <v>5</v>
      </c>
      <c r="B7" s="55" t="s">
        <v>289</v>
      </c>
      <c r="C7" s="54">
        <v>657</v>
      </c>
      <c r="D7" s="54">
        <v>630</v>
      </c>
      <c r="E7" s="54">
        <v>605</v>
      </c>
    </row>
    <row r="8" spans="1:5">
      <c r="A8" s="54">
        <v>6</v>
      </c>
      <c r="B8" s="55" t="s">
        <v>10</v>
      </c>
      <c r="C8" s="54">
        <v>464</v>
      </c>
      <c r="D8" s="54">
        <v>496</v>
      </c>
      <c r="E8" s="54">
        <v>443</v>
      </c>
    </row>
    <row r="9" spans="1:5">
      <c r="A9" s="54">
        <v>7</v>
      </c>
      <c r="B9" s="56" t="s">
        <v>11</v>
      </c>
      <c r="C9" s="54">
        <v>137</v>
      </c>
      <c r="D9" s="57">
        <v>105</v>
      </c>
      <c r="E9" s="54">
        <v>76</v>
      </c>
    </row>
    <row r="10" spans="1:5">
      <c r="A10" s="54">
        <v>8</v>
      </c>
      <c r="B10" s="56" t="s">
        <v>12</v>
      </c>
      <c r="C10" s="54">
        <v>150</v>
      </c>
      <c r="D10" s="57">
        <v>194</v>
      </c>
      <c r="E10" s="54">
        <v>144</v>
      </c>
    </row>
    <row r="11" spans="1:5">
      <c r="A11" s="54">
        <v>9</v>
      </c>
      <c r="B11" s="55" t="s">
        <v>13</v>
      </c>
      <c r="C11" s="54">
        <v>37</v>
      </c>
      <c r="D11" s="54">
        <v>37</v>
      </c>
      <c r="E11" s="54">
        <v>13</v>
      </c>
    </row>
    <row r="12" spans="1:5">
      <c r="A12" s="54">
        <v>10</v>
      </c>
      <c r="B12" s="55" t="s">
        <v>290</v>
      </c>
      <c r="C12" s="54">
        <v>29</v>
      </c>
      <c r="D12" s="54">
        <v>61</v>
      </c>
      <c r="E12" s="54">
        <v>66</v>
      </c>
    </row>
    <row r="13" spans="1:5">
      <c r="A13" s="54">
        <v>11</v>
      </c>
      <c r="B13" s="56" t="s">
        <v>15</v>
      </c>
      <c r="C13" s="54">
        <v>13</v>
      </c>
      <c r="D13" s="54">
        <v>20</v>
      </c>
      <c r="E13" s="54">
        <v>15</v>
      </c>
    </row>
    <row r="14" spans="1:5">
      <c r="A14" s="54">
        <v>12</v>
      </c>
      <c r="B14" s="56" t="s">
        <v>16</v>
      </c>
      <c r="C14" s="54">
        <v>18</v>
      </c>
      <c r="D14" s="54">
        <v>14</v>
      </c>
      <c r="E14" s="54">
        <v>21</v>
      </c>
    </row>
    <row r="15" spans="1:5">
      <c r="A15" s="54">
        <v>13</v>
      </c>
      <c r="B15" s="55" t="s">
        <v>97</v>
      </c>
      <c r="C15" s="54">
        <v>33</v>
      </c>
      <c r="D15" s="54">
        <v>17</v>
      </c>
      <c r="E15" s="54">
        <v>28</v>
      </c>
    </row>
    <row r="16" spans="1:5">
      <c r="A16" s="54">
        <v>14</v>
      </c>
      <c r="B16" s="56" t="s">
        <v>98</v>
      </c>
      <c r="C16" s="54">
        <v>34</v>
      </c>
      <c r="D16" s="54">
        <v>44</v>
      </c>
      <c r="E16" s="54">
        <v>31</v>
      </c>
    </row>
    <row r="17" spans="1:5">
      <c r="A17" s="54">
        <v>15</v>
      </c>
      <c r="B17" s="55" t="s">
        <v>99</v>
      </c>
      <c r="C17" s="57">
        <v>20</v>
      </c>
      <c r="D17" s="54">
        <v>22</v>
      </c>
      <c r="E17" s="54">
        <v>16</v>
      </c>
    </row>
    <row r="18" spans="1:5">
      <c r="A18" s="54">
        <v>16</v>
      </c>
      <c r="B18" s="55" t="s">
        <v>2</v>
      </c>
      <c r="C18" s="54">
        <v>405</v>
      </c>
      <c r="D18" s="54">
        <v>364</v>
      </c>
      <c r="E18" s="54">
        <v>332</v>
      </c>
    </row>
    <row r="19" spans="1:5">
      <c r="A19" s="54">
        <v>17</v>
      </c>
      <c r="B19" s="55" t="s">
        <v>1</v>
      </c>
      <c r="C19" s="54">
        <v>1274</v>
      </c>
      <c r="D19" s="54">
        <v>864</v>
      </c>
      <c r="E19" s="54">
        <v>1181</v>
      </c>
    </row>
    <row r="20" spans="1:5">
      <c r="A20" s="54">
        <v>18</v>
      </c>
      <c r="B20" s="55" t="s">
        <v>294</v>
      </c>
      <c r="C20" s="54">
        <v>3089</v>
      </c>
      <c r="D20" s="54">
        <v>2921</v>
      </c>
      <c r="E20" s="54">
        <v>2389</v>
      </c>
    </row>
    <row r="21" spans="1:5">
      <c r="A21" s="54">
        <v>19</v>
      </c>
      <c r="B21" s="55" t="s">
        <v>295</v>
      </c>
      <c r="C21" s="54">
        <v>144</v>
      </c>
      <c r="D21" s="54">
        <v>58</v>
      </c>
      <c r="E21" s="54">
        <v>84</v>
      </c>
    </row>
    <row r="22" spans="1:5">
      <c r="A22" s="54">
        <v>20</v>
      </c>
      <c r="B22" s="56" t="s">
        <v>14</v>
      </c>
      <c r="C22" s="54">
        <v>967</v>
      </c>
      <c r="D22" s="54">
        <v>828</v>
      </c>
      <c r="E22" s="54">
        <v>959</v>
      </c>
    </row>
    <row r="23" spans="1:5" ht="16.5" customHeight="1">
      <c r="A23" s="59"/>
      <c r="B23" s="60" t="s">
        <v>297</v>
      </c>
      <c r="C23" s="57">
        <f>SUM(C3:C22)</f>
        <v>9110</v>
      </c>
      <c r="D23" s="57">
        <f t="shared" ref="D23:E23" si="0">SUM(D3:D22)</f>
        <v>8256</v>
      </c>
      <c r="E23" s="57">
        <f t="shared" si="0"/>
        <v>7896</v>
      </c>
    </row>
  </sheetData>
  <mergeCells count="1">
    <mergeCell ref="A1:E1"/>
  </mergeCells>
  <phoneticPr fontId="4" type="noConversion"/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pane ySplit="3" topLeftCell="A4" activePane="bottomLeft" state="frozen"/>
      <selection pane="bottomLeft" activeCell="N9" sqref="N9"/>
    </sheetView>
  </sheetViews>
  <sheetFormatPr defaultColWidth="9" defaultRowHeight="16.2"/>
  <cols>
    <col min="1" max="1" width="27.21875" style="17" bestFit="1" customWidth="1"/>
    <col min="2" max="2" width="4.77734375" style="17" bestFit="1" customWidth="1"/>
    <col min="3" max="3" width="5" style="17" customWidth="1"/>
    <col min="4" max="7" width="5.88671875" style="17" bestFit="1" customWidth="1"/>
    <col min="8" max="8" width="4.77734375" style="17" bestFit="1" customWidth="1"/>
    <col min="9" max="9" width="6.33203125" style="17" bestFit="1" customWidth="1"/>
    <col min="10" max="10" width="26.109375" style="17" bestFit="1" customWidth="1"/>
    <col min="11" max="16384" width="9" style="17"/>
  </cols>
  <sheetData>
    <row r="1" spans="1:10" ht="24.6">
      <c r="A1" s="96" t="s">
        <v>320</v>
      </c>
      <c r="B1" s="96"/>
      <c r="C1" s="96"/>
      <c r="D1" s="96"/>
      <c r="E1" s="96"/>
      <c r="F1" s="96"/>
      <c r="G1" s="96"/>
      <c r="H1" s="96"/>
      <c r="I1" s="96"/>
      <c r="J1" s="96"/>
    </row>
    <row r="2" spans="1:10">
      <c r="A2" s="107" t="s">
        <v>43</v>
      </c>
      <c r="B2" s="107" t="s">
        <v>55</v>
      </c>
      <c r="C2" s="107" t="s">
        <v>56</v>
      </c>
      <c r="D2" s="65" t="s">
        <v>77</v>
      </c>
      <c r="E2" s="65" t="s">
        <v>78</v>
      </c>
      <c r="F2" s="65" t="s">
        <v>79</v>
      </c>
      <c r="G2" s="65" t="s">
        <v>80</v>
      </c>
      <c r="H2" s="107" t="s">
        <v>28</v>
      </c>
      <c r="I2" s="107" t="s">
        <v>32</v>
      </c>
      <c r="J2" s="107" t="s">
        <v>81</v>
      </c>
    </row>
    <row r="3" spans="1:10">
      <c r="A3" s="108"/>
      <c r="B3" s="108"/>
      <c r="C3" s="108"/>
      <c r="D3" s="66" t="s">
        <v>82</v>
      </c>
      <c r="E3" s="66" t="s">
        <v>83</v>
      </c>
      <c r="F3" s="44" t="s">
        <v>84</v>
      </c>
      <c r="G3" s="44" t="s">
        <v>85</v>
      </c>
      <c r="H3" s="108"/>
      <c r="I3" s="108"/>
      <c r="J3" s="108"/>
    </row>
    <row r="4" spans="1:10">
      <c r="A4" s="68" t="s">
        <v>86</v>
      </c>
      <c r="B4" s="68">
        <v>349</v>
      </c>
      <c r="C4" s="68">
        <v>207</v>
      </c>
      <c r="D4" s="68"/>
      <c r="E4" s="68"/>
      <c r="F4" s="68"/>
      <c r="G4" s="68"/>
      <c r="H4" s="68"/>
      <c r="I4" s="68">
        <f>SUM(B4:H4)</f>
        <v>556</v>
      </c>
      <c r="J4" s="69" t="s">
        <v>322</v>
      </c>
    </row>
    <row r="5" spans="1:10">
      <c r="A5" s="68" t="s">
        <v>5</v>
      </c>
      <c r="B5" s="68">
        <v>271</v>
      </c>
      <c r="C5" s="68">
        <v>317</v>
      </c>
      <c r="D5" s="68"/>
      <c r="E5" s="68"/>
      <c r="F5" s="68"/>
      <c r="G5" s="68"/>
      <c r="H5" s="68"/>
      <c r="I5" s="68">
        <f t="shared" ref="I5:I20" si="0">SUM(B5:H5)</f>
        <v>588</v>
      </c>
      <c r="J5" s="69" t="s">
        <v>321</v>
      </c>
    </row>
    <row r="6" spans="1:10">
      <c r="A6" s="68" t="s">
        <v>188</v>
      </c>
      <c r="B6" s="120"/>
      <c r="C6" s="121"/>
      <c r="D6" s="68">
        <v>17</v>
      </c>
      <c r="E6" s="68">
        <v>5</v>
      </c>
      <c r="F6" s="68"/>
      <c r="G6" s="68"/>
      <c r="H6" s="68"/>
      <c r="I6" s="68">
        <f t="shared" si="0"/>
        <v>22</v>
      </c>
      <c r="J6" s="70"/>
    </row>
    <row r="7" spans="1:10">
      <c r="A7" s="68" t="s">
        <v>7</v>
      </c>
      <c r="B7" s="68"/>
      <c r="C7" s="68"/>
      <c r="D7" s="68">
        <v>30</v>
      </c>
      <c r="E7" s="68">
        <v>22</v>
      </c>
      <c r="F7" s="68">
        <v>52</v>
      </c>
      <c r="G7" s="68">
        <v>46</v>
      </c>
      <c r="H7" s="68"/>
      <c r="I7" s="68">
        <f t="shared" si="0"/>
        <v>150</v>
      </c>
      <c r="J7" s="71"/>
    </row>
    <row r="8" spans="1:10">
      <c r="A8" s="68" t="s">
        <v>89</v>
      </c>
      <c r="B8" s="68">
        <v>356</v>
      </c>
      <c r="C8" s="68">
        <v>132</v>
      </c>
      <c r="D8" s="68"/>
      <c r="E8" s="68"/>
      <c r="F8" s="68"/>
      <c r="G8" s="68"/>
      <c r="H8" s="68"/>
      <c r="I8" s="68">
        <f t="shared" si="0"/>
        <v>488</v>
      </c>
      <c r="J8" s="72" t="s">
        <v>327</v>
      </c>
    </row>
    <row r="9" spans="1:10">
      <c r="A9" s="68" t="s">
        <v>60</v>
      </c>
      <c r="B9" s="68">
        <v>219</v>
      </c>
      <c r="C9" s="68">
        <v>192</v>
      </c>
      <c r="D9" s="68"/>
      <c r="E9" s="68"/>
      <c r="F9" s="68"/>
      <c r="G9" s="68"/>
      <c r="H9" s="68"/>
      <c r="I9" s="68">
        <f t="shared" si="0"/>
        <v>411</v>
      </c>
      <c r="J9" s="72" t="s">
        <v>328</v>
      </c>
    </row>
    <row r="10" spans="1:10">
      <c r="A10" s="68" t="s">
        <v>62</v>
      </c>
      <c r="B10" s="68">
        <v>41</v>
      </c>
      <c r="C10" s="68">
        <v>18</v>
      </c>
      <c r="D10" s="68"/>
      <c r="E10" s="68"/>
      <c r="F10" s="68"/>
      <c r="G10" s="68"/>
      <c r="H10" s="68"/>
      <c r="I10" s="68">
        <f t="shared" si="0"/>
        <v>59</v>
      </c>
      <c r="J10" s="72" t="s">
        <v>324</v>
      </c>
    </row>
    <row r="11" spans="1:10">
      <c r="A11" s="68" t="s">
        <v>64</v>
      </c>
      <c r="B11" s="120">
        <v>160</v>
      </c>
      <c r="C11" s="121"/>
      <c r="D11" s="68"/>
      <c r="E11" s="68"/>
      <c r="F11" s="68"/>
      <c r="G11" s="68"/>
      <c r="H11" s="68"/>
      <c r="I11" s="68">
        <f t="shared" si="0"/>
        <v>160</v>
      </c>
      <c r="J11" s="72" t="s">
        <v>325</v>
      </c>
    </row>
    <row r="12" spans="1:10">
      <c r="A12" s="68" t="s">
        <v>66</v>
      </c>
      <c r="B12" s="120">
        <v>30</v>
      </c>
      <c r="C12" s="121"/>
      <c r="D12" s="68"/>
      <c r="E12" s="68"/>
      <c r="F12" s="68"/>
      <c r="G12" s="68"/>
      <c r="H12" s="68"/>
      <c r="I12" s="68">
        <f t="shared" si="0"/>
        <v>30</v>
      </c>
      <c r="J12" s="69" t="s">
        <v>329</v>
      </c>
    </row>
    <row r="13" spans="1:10">
      <c r="A13" s="68" t="s">
        <v>169</v>
      </c>
      <c r="B13" s="68">
        <v>8</v>
      </c>
      <c r="C13" s="68">
        <v>3</v>
      </c>
      <c r="D13" s="68"/>
      <c r="E13" s="68"/>
      <c r="F13" s="68"/>
      <c r="G13" s="68"/>
      <c r="H13" s="68"/>
      <c r="I13" s="68">
        <f t="shared" si="0"/>
        <v>11</v>
      </c>
      <c r="J13" s="69" t="s">
        <v>326</v>
      </c>
    </row>
    <row r="14" spans="1:10">
      <c r="A14" s="68" t="s">
        <v>67</v>
      </c>
      <c r="B14" s="68"/>
      <c r="C14" s="68"/>
      <c r="D14" s="68"/>
      <c r="E14" s="68"/>
      <c r="F14" s="120">
        <v>15</v>
      </c>
      <c r="G14" s="121"/>
      <c r="H14" s="68"/>
      <c r="I14" s="68">
        <f t="shared" si="0"/>
        <v>15</v>
      </c>
      <c r="J14" s="69" t="s">
        <v>115</v>
      </c>
    </row>
    <row r="15" spans="1:10">
      <c r="A15" s="68" t="s">
        <v>52</v>
      </c>
      <c r="B15" s="68"/>
      <c r="C15" s="68"/>
      <c r="D15" s="68"/>
      <c r="E15" s="68"/>
      <c r="F15" s="120">
        <v>21</v>
      </c>
      <c r="G15" s="121"/>
      <c r="H15" s="68"/>
      <c r="I15" s="68">
        <f t="shared" si="0"/>
        <v>21</v>
      </c>
      <c r="J15" s="69" t="s">
        <v>51</v>
      </c>
    </row>
    <row r="16" spans="1:10">
      <c r="A16" s="68" t="s">
        <v>53</v>
      </c>
      <c r="B16" s="68"/>
      <c r="C16" s="68"/>
      <c r="D16" s="68"/>
      <c r="E16" s="68"/>
      <c r="F16" s="120">
        <v>28</v>
      </c>
      <c r="G16" s="121"/>
      <c r="H16" s="68"/>
      <c r="I16" s="68">
        <f t="shared" si="0"/>
        <v>28</v>
      </c>
      <c r="J16" s="69" t="s">
        <v>51</v>
      </c>
    </row>
    <row r="17" spans="1:10">
      <c r="A17" s="68" t="s">
        <v>42</v>
      </c>
      <c r="B17" s="68"/>
      <c r="C17" s="68"/>
      <c r="D17" s="68"/>
      <c r="E17" s="68"/>
      <c r="F17" s="120">
        <v>35</v>
      </c>
      <c r="G17" s="121"/>
      <c r="H17" s="68"/>
      <c r="I17" s="68">
        <f t="shared" si="0"/>
        <v>35</v>
      </c>
      <c r="J17" s="69" t="s">
        <v>318</v>
      </c>
    </row>
    <row r="18" spans="1:10">
      <c r="A18" s="68" t="s">
        <v>41</v>
      </c>
      <c r="B18" s="68"/>
      <c r="C18" s="68"/>
      <c r="D18" s="68"/>
      <c r="E18" s="68"/>
      <c r="F18" s="120">
        <v>14</v>
      </c>
      <c r="G18" s="121"/>
      <c r="H18" s="68"/>
      <c r="I18" s="68">
        <f t="shared" si="0"/>
        <v>14</v>
      </c>
      <c r="J18" s="69" t="s">
        <v>225</v>
      </c>
    </row>
    <row r="19" spans="1:10">
      <c r="A19" s="68" t="s">
        <v>39</v>
      </c>
      <c r="B19" s="120">
        <v>323</v>
      </c>
      <c r="C19" s="121"/>
      <c r="D19" s="68"/>
      <c r="E19" s="68"/>
      <c r="F19" s="68"/>
      <c r="G19" s="68"/>
      <c r="H19" s="68"/>
      <c r="I19" s="68">
        <f t="shared" si="0"/>
        <v>323</v>
      </c>
      <c r="J19" s="69" t="s">
        <v>323</v>
      </c>
    </row>
    <row r="20" spans="1:10">
      <c r="A20" s="68" t="s">
        <v>40</v>
      </c>
      <c r="B20" s="68"/>
      <c r="C20" s="68"/>
      <c r="D20" s="68">
        <v>289</v>
      </c>
      <c r="E20" s="68">
        <v>502</v>
      </c>
      <c r="F20" s="68">
        <v>65</v>
      </c>
      <c r="G20" s="68">
        <v>109</v>
      </c>
      <c r="H20" s="68"/>
      <c r="I20" s="68">
        <f t="shared" si="0"/>
        <v>965</v>
      </c>
      <c r="J20" s="69"/>
    </row>
    <row r="21" spans="1:10">
      <c r="A21" s="68" t="s">
        <v>72</v>
      </c>
      <c r="B21" s="68"/>
      <c r="C21" s="68"/>
      <c r="D21" s="68"/>
      <c r="E21" s="68"/>
      <c r="F21" s="68"/>
      <c r="G21" s="68"/>
      <c r="H21" s="68"/>
      <c r="I21" s="68">
        <v>2297</v>
      </c>
      <c r="J21" s="68"/>
    </row>
    <row r="22" spans="1:10">
      <c r="A22" s="68" t="s">
        <v>73</v>
      </c>
      <c r="B22" s="68"/>
      <c r="C22" s="68"/>
      <c r="D22" s="68"/>
      <c r="E22" s="68"/>
      <c r="F22" s="68"/>
      <c r="G22" s="68"/>
      <c r="H22" s="68"/>
      <c r="I22" s="68">
        <v>96</v>
      </c>
      <c r="J22" s="68"/>
    </row>
    <row r="23" spans="1:10">
      <c r="A23" s="68" t="s">
        <v>75</v>
      </c>
      <c r="B23" s="43"/>
      <c r="C23" s="43"/>
      <c r="D23" s="43"/>
      <c r="E23" s="43"/>
      <c r="F23" s="43"/>
      <c r="G23" s="43"/>
      <c r="H23" s="68"/>
      <c r="I23" s="68">
        <v>1009</v>
      </c>
      <c r="J23" s="68"/>
    </row>
    <row r="24" spans="1:10">
      <c r="A24" s="68" t="s">
        <v>304</v>
      </c>
      <c r="B24" s="120"/>
      <c r="C24" s="122"/>
      <c r="D24" s="122"/>
      <c r="E24" s="122"/>
      <c r="F24" s="122"/>
      <c r="G24" s="122"/>
      <c r="H24" s="121"/>
      <c r="I24" s="68">
        <f>SUM(I4:I23)</f>
        <v>7278</v>
      </c>
      <c r="J24" s="68"/>
    </row>
    <row r="25" spans="1:10">
      <c r="A25" s="68" t="s">
        <v>305</v>
      </c>
      <c r="B25" s="67"/>
      <c r="C25" s="67"/>
      <c r="D25" s="67"/>
      <c r="E25" s="67"/>
      <c r="F25" s="67"/>
      <c r="G25" s="67"/>
      <c r="H25" s="67"/>
      <c r="I25" s="68">
        <f>SUM(I14:I18,F20,G20,I22)</f>
        <v>383</v>
      </c>
      <c r="J25" s="67"/>
    </row>
    <row r="26" spans="1:10">
      <c r="A26" s="68" t="s">
        <v>306</v>
      </c>
      <c r="B26" s="67"/>
      <c r="C26" s="67"/>
      <c r="D26" s="67"/>
      <c r="E26" s="67"/>
      <c r="F26" s="67"/>
      <c r="G26" s="67"/>
      <c r="H26" s="67"/>
      <c r="I26" s="68">
        <f>I24-I25</f>
        <v>6895</v>
      </c>
      <c r="J26" s="67"/>
    </row>
  </sheetData>
  <mergeCells count="17">
    <mergeCell ref="A1:J1"/>
    <mergeCell ref="A2:A3"/>
    <mergeCell ref="B2:B3"/>
    <mergeCell ref="C2:C3"/>
    <mergeCell ref="H2:H3"/>
    <mergeCell ref="I2:I3"/>
    <mergeCell ref="J2:J3"/>
    <mergeCell ref="F17:G17"/>
    <mergeCell ref="F18:G18"/>
    <mergeCell ref="B19:C19"/>
    <mergeCell ref="B24:H24"/>
    <mergeCell ref="B6:C6"/>
    <mergeCell ref="B11:C11"/>
    <mergeCell ref="B12:C12"/>
    <mergeCell ref="F14:G14"/>
    <mergeCell ref="F15:G15"/>
    <mergeCell ref="F16:G16"/>
  </mergeCells>
  <phoneticPr fontId="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pane ySplit="3" topLeftCell="A4" activePane="bottomLeft" state="frozen"/>
      <selection pane="bottomLeft" activeCell="A4" sqref="A4:XFD4"/>
    </sheetView>
  </sheetViews>
  <sheetFormatPr defaultColWidth="9" defaultRowHeight="16.2"/>
  <cols>
    <col min="1" max="1" width="27.21875" style="17" bestFit="1" customWidth="1"/>
    <col min="2" max="2" width="4.77734375" style="17" bestFit="1" customWidth="1"/>
    <col min="3" max="3" width="5" style="17" customWidth="1"/>
    <col min="4" max="7" width="5.88671875" style="17" bestFit="1" customWidth="1"/>
    <col min="8" max="8" width="4.77734375" style="17" bestFit="1" customWidth="1"/>
    <col min="9" max="9" width="6.33203125" style="17" bestFit="1" customWidth="1"/>
    <col min="10" max="10" width="26.109375" style="17" bestFit="1" customWidth="1"/>
    <col min="11" max="16384" width="9" style="17"/>
  </cols>
  <sheetData>
    <row r="1" spans="1:10" ht="24.6">
      <c r="A1" s="96" t="s">
        <v>307</v>
      </c>
      <c r="B1" s="96"/>
      <c r="C1" s="96"/>
      <c r="D1" s="96"/>
      <c r="E1" s="96"/>
      <c r="F1" s="96"/>
      <c r="G1" s="96"/>
      <c r="H1" s="96"/>
      <c r="I1" s="96"/>
      <c r="J1" s="96"/>
    </row>
    <row r="2" spans="1:10">
      <c r="A2" s="107" t="s">
        <v>43</v>
      </c>
      <c r="B2" s="107" t="s">
        <v>55</v>
      </c>
      <c r="C2" s="107" t="s">
        <v>56</v>
      </c>
      <c r="D2" s="65" t="s">
        <v>77</v>
      </c>
      <c r="E2" s="65" t="s">
        <v>78</v>
      </c>
      <c r="F2" s="65" t="s">
        <v>79</v>
      </c>
      <c r="G2" s="65" t="s">
        <v>80</v>
      </c>
      <c r="H2" s="107" t="s">
        <v>28</v>
      </c>
      <c r="I2" s="107" t="s">
        <v>32</v>
      </c>
      <c r="J2" s="107" t="s">
        <v>81</v>
      </c>
    </row>
    <row r="3" spans="1:10">
      <c r="A3" s="108"/>
      <c r="B3" s="108"/>
      <c r="C3" s="108"/>
      <c r="D3" s="66" t="s">
        <v>82</v>
      </c>
      <c r="E3" s="66" t="s">
        <v>83</v>
      </c>
      <c r="F3" s="44" t="s">
        <v>84</v>
      </c>
      <c r="G3" s="44" t="s">
        <v>85</v>
      </c>
      <c r="H3" s="108"/>
      <c r="I3" s="108"/>
      <c r="J3" s="108"/>
    </row>
    <row r="4" spans="1:10">
      <c r="A4" s="68" t="s">
        <v>86</v>
      </c>
      <c r="B4" s="68">
        <v>321</v>
      </c>
      <c r="C4" s="68">
        <v>193</v>
      </c>
      <c r="D4" s="68"/>
      <c r="E4" s="68"/>
      <c r="F4" s="68"/>
      <c r="G4" s="68"/>
      <c r="H4" s="68"/>
      <c r="I4" s="68">
        <f>SUM(B4:H4)</f>
        <v>514</v>
      </c>
      <c r="J4" s="69" t="s">
        <v>311</v>
      </c>
    </row>
    <row r="5" spans="1:10">
      <c r="A5" s="68" t="s">
        <v>5</v>
      </c>
      <c r="B5" s="68">
        <v>264</v>
      </c>
      <c r="C5" s="68">
        <v>281</v>
      </c>
      <c r="D5" s="68"/>
      <c r="E5" s="68"/>
      <c r="F5" s="68"/>
      <c r="G5" s="68"/>
      <c r="H5" s="68"/>
      <c r="I5" s="68">
        <f t="shared" ref="I5:I20" si="0">SUM(B5:H5)</f>
        <v>545</v>
      </c>
      <c r="J5" s="69" t="s">
        <v>138</v>
      </c>
    </row>
    <row r="6" spans="1:10">
      <c r="A6" s="68" t="s">
        <v>188</v>
      </c>
      <c r="B6" s="120"/>
      <c r="C6" s="121"/>
      <c r="D6" s="68">
        <v>12</v>
      </c>
      <c r="E6" s="68">
        <v>2</v>
      </c>
      <c r="F6" s="68"/>
      <c r="G6" s="68"/>
      <c r="H6" s="68"/>
      <c r="I6" s="68">
        <f t="shared" si="0"/>
        <v>14</v>
      </c>
      <c r="J6" s="70"/>
    </row>
    <row r="7" spans="1:10">
      <c r="A7" s="68" t="s">
        <v>7</v>
      </c>
      <c r="B7" s="68"/>
      <c r="C7" s="68"/>
      <c r="D7" s="68">
        <v>21</v>
      </c>
      <c r="E7" s="68">
        <v>17</v>
      </c>
      <c r="F7" s="68">
        <v>50</v>
      </c>
      <c r="G7" s="68">
        <v>38</v>
      </c>
      <c r="H7" s="68"/>
      <c r="I7" s="68">
        <f t="shared" si="0"/>
        <v>126</v>
      </c>
      <c r="J7" s="71"/>
    </row>
    <row r="8" spans="1:10">
      <c r="A8" s="68" t="s">
        <v>89</v>
      </c>
      <c r="B8" s="68">
        <v>336</v>
      </c>
      <c r="C8" s="68">
        <v>60</v>
      </c>
      <c r="D8" s="68"/>
      <c r="E8" s="68"/>
      <c r="F8" s="68"/>
      <c r="G8" s="68"/>
      <c r="H8" s="68"/>
      <c r="I8" s="68">
        <f t="shared" si="0"/>
        <v>396</v>
      </c>
      <c r="J8" s="72" t="s">
        <v>316</v>
      </c>
    </row>
    <row r="9" spans="1:10">
      <c r="A9" s="68" t="s">
        <v>60</v>
      </c>
      <c r="B9" s="68">
        <v>223</v>
      </c>
      <c r="C9" s="68">
        <v>181</v>
      </c>
      <c r="D9" s="68"/>
      <c r="E9" s="68"/>
      <c r="F9" s="68"/>
      <c r="G9" s="68"/>
      <c r="H9" s="68"/>
      <c r="I9" s="68">
        <f t="shared" si="0"/>
        <v>404</v>
      </c>
      <c r="J9" s="72" t="s">
        <v>59</v>
      </c>
    </row>
    <row r="10" spans="1:10">
      <c r="A10" s="68" t="s">
        <v>62</v>
      </c>
      <c r="B10" s="68">
        <v>34</v>
      </c>
      <c r="C10" s="68">
        <v>6</v>
      </c>
      <c r="D10" s="68"/>
      <c r="E10" s="68"/>
      <c r="F10" s="68"/>
      <c r="G10" s="68"/>
      <c r="H10" s="68"/>
      <c r="I10" s="68">
        <f t="shared" si="0"/>
        <v>40</v>
      </c>
      <c r="J10" s="72" t="s">
        <v>314</v>
      </c>
    </row>
    <row r="11" spans="1:10">
      <c r="A11" s="68" t="s">
        <v>64</v>
      </c>
      <c r="B11" s="120">
        <v>119</v>
      </c>
      <c r="C11" s="121"/>
      <c r="D11" s="68"/>
      <c r="E11" s="68"/>
      <c r="F11" s="68"/>
      <c r="G11" s="68"/>
      <c r="H11" s="68"/>
      <c r="I11" s="68">
        <f t="shared" si="0"/>
        <v>119</v>
      </c>
      <c r="J11" s="72" t="s">
        <v>315</v>
      </c>
    </row>
    <row r="12" spans="1:10">
      <c r="A12" s="68" t="s">
        <v>66</v>
      </c>
      <c r="B12" s="120">
        <v>23</v>
      </c>
      <c r="C12" s="121"/>
      <c r="D12" s="68"/>
      <c r="E12" s="68"/>
      <c r="F12" s="68"/>
      <c r="G12" s="68"/>
      <c r="H12" s="68"/>
      <c r="I12" s="68">
        <f t="shared" si="0"/>
        <v>23</v>
      </c>
      <c r="J12" s="69" t="s">
        <v>317</v>
      </c>
    </row>
    <row r="13" spans="1:10">
      <c r="A13" s="68" t="s">
        <v>169</v>
      </c>
      <c r="B13" s="68">
        <v>8</v>
      </c>
      <c r="C13" s="68">
        <v>7</v>
      </c>
      <c r="D13" s="68"/>
      <c r="E13" s="68"/>
      <c r="F13" s="68"/>
      <c r="G13" s="68"/>
      <c r="H13" s="68"/>
      <c r="I13" s="68">
        <f t="shared" si="0"/>
        <v>15</v>
      </c>
      <c r="J13" s="69" t="s">
        <v>308</v>
      </c>
    </row>
    <row r="14" spans="1:10">
      <c r="A14" s="68" t="s">
        <v>67</v>
      </c>
      <c r="B14" s="68"/>
      <c r="C14" s="68"/>
      <c r="D14" s="68"/>
      <c r="E14" s="68"/>
      <c r="F14" s="120">
        <v>17</v>
      </c>
      <c r="G14" s="121"/>
      <c r="H14" s="68"/>
      <c r="I14" s="68">
        <f t="shared" si="0"/>
        <v>17</v>
      </c>
      <c r="J14" s="69" t="s">
        <v>115</v>
      </c>
    </row>
    <row r="15" spans="1:10">
      <c r="A15" s="68" t="s">
        <v>52</v>
      </c>
      <c r="B15" s="68"/>
      <c r="C15" s="68"/>
      <c r="D15" s="68"/>
      <c r="E15" s="68"/>
      <c r="F15" s="120">
        <v>22</v>
      </c>
      <c r="G15" s="121"/>
      <c r="H15" s="68"/>
      <c r="I15" s="68">
        <f t="shared" si="0"/>
        <v>22</v>
      </c>
      <c r="J15" s="69" t="s">
        <v>319</v>
      </c>
    </row>
    <row r="16" spans="1:10">
      <c r="A16" s="68" t="s">
        <v>53</v>
      </c>
      <c r="B16" s="68"/>
      <c r="C16" s="68"/>
      <c r="D16" s="68"/>
      <c r="E16" s="68"/>
      <c r="F16" s="120">
        <v>25</v>
      </c>
      <c r="G16" s="121"/>
      <c r="H16" s="68"/>
      <c r="I16" s="68">
        <f t="shared" si="0"/>
        <v>25</v>
      </c>
      <c r="J16" s="69" t="s">
        <v>51</v>
      </c>
    </row>
    <row r="17" spans="1:10">
      <c r="A17" s="68" t="s">
        <v>42</v>
      </c>
      <c r="B17" s="68"/>
      <c r="C17" s="68"/>
      <c r="D17" s="68"/>
      <c r="E17" s="68"/>
      <c r="F17" s="120">
        <v>34</v>
      </c>
      <c r="G17" s="121"/>
      <c r="H17" s="68"/>
      <c r="I17" s="68">
        <f t="shared" si="0"/>
        <v>34</v>
      </c>
      <c r="J17" s="69" t="s">
        <v>318</v>
      </c>
    </row>
    <row r="18" spans="1:10">
      <c r="A18" s="68" t="s">
        <v>41</v>
      </c>
      <c r="B18" s="68"/>
      <c r="C18" s="68"/>
      <c r="D18" s="68"/>
      <c r="E18" s="68"/>
      <c r="F18" s="120">
        <v>18</v>
      </c>
      <c r="G18" s="121"/>
      <c r="H18" s="68"/>
      <c r="I18" s="68">
        <f t="shared" si="0"/>
        <v>18</v>
      </c>
      <c r="J18" s="69" t="s">
        <v>312</v>
      </c>
    </row>
    <row r="19" spans="1:10">
      <c r="A19" s="68" t="s">
        <v>39</v>
      </c>
      <c r="B19" s="120">
        <v>229</v>
      </c>
      <c r="C19" s="121"/>
      <c r="D19" s="68"/>
      <c r="E19" s="68"/>
      <c r="F19" s="68"/>
      <c r="G19" s="68"/>
      <c r="H19" s="68"/>
      <c r="I19" s="68">
        <f t="shared" si="0"/>
        <v>229</v>
      </c>
      <c r="J19" s="69" t="s">
        <v>175</v>
      </c>
    </row>
    <row r="20" spans="1:10">
      <c r="A20" s="68" t="s">
        <v>40</v>
      </c>
      <c r="B20" s="68"/>
      <c r="C20" s="68"/>
      <c r="D20" s="68">
        <v>234</v>
      </c>
      <c r="E20" s="68">
        <v>486</v>
      </c>
      <c r="F20" s="68">
        <v>70</v>
      </c>
      <c r="G20" s="68">
        <v>100</v>
      </c>
      <c r="H20" s="68"/>
      <c r="I20" s="68">
        <f t="shared" si="0"/>
        <v>890</v>
      </c>
      <c r="J20" s="69"/>
    </row>
    <row r="21" spans="1:10">
      <c r="A21" s="68" t="s">
        <v>72</v>
      </c>
      <c r="B21" s="68"/>
      <c r="C21" s="68"/>
      <c r="D21" s="68"/>
      <c r="E21" s="68"/>
      <c r="F21" s="68"/>
      <c r="G21" s="68"/>
      <c r="H21" s="68"/>
      <c r="I21" s="68">
        <v>2032</v>
      </c>
      <c r="J21" s="68"/>
    </row>
    <row r="22" spans="1:10">
      <c r="A22" s="68" t="s">
        <v>73</v>
      </c>
      <c r="B22" s="68"/>
      <c r="C22" s="68"/>
      <c r="D22" s="68"/>
      <c r="E22" s="68"/>
      <c r="F22" s="68"/>
      <c r="G22" s="68"/>
      <c r="H22" s="68"/>
      <c r="I22" s="68">
        <v>68</v>
      </c>
      <c r="J22" s="68"/>
    </row>
    <row r="23" spans="1:10">
      <c r="A23" s="68" t="s">
        <v>75</v>
      </c>
      <c r="B23" s="43"/>
      <c r="C23" s="43"/>
      <c r="D23" s="43"/>
      <c r="E23" s="43"/>
      <c r="F23" s="43"/>
      <c r="G23" s="43"/>
      <c r="H23" s="68"/>
      <c r="I23" s="68"/>
      <c r="J23" s="68" t="s">
        <v>313</v>
      </c>
    </row>
    <row r="24" spans="1:10">
      <c r="A24" s="68" t="s">
        <v>304</v>
      </c>
      <c r="B24" s="120"/>
      <c r="C24" s="122"/>
      <c r="D24" s="122"/>
      <c r="E24" s="122"/>
      <c r="F24" s="122"/>
      <c r="G24" s="122"/>
      <c r="H24" s="121"/>
      <c r="I24" s="68">
        <f>SUM(I4:I23)</f>
        <v>5531</v>
      </c>
      <c r="J24" s="68"/>
    </row>
    <row r="25" spans="1:10">
      <c r="A25" s="68" t="s">
        <v>305</v>
      </c>
      <c r="B25" s="67"/>
      <c r="C25" s="67"/>
      <c r="D25" s="67"/>
      <c r="E25" s="67"/>
      <c r="F25" s="67"/>
      <c r="G25" s="67"/>
      <c r="H25" s="67"/>
      <c r="I25" s="68">
        <f>SUM(I14:I18,F20,G20,I22)</f>
        <v>354</v>
      </c>
      <c r="J25" s="67"/>
    </row>
    <row r="26" spans="1:10">
      <c r="A26" s="68" t="s">
        <v>306</v>
      </c>
      <c r="B26" s="67"/>
      <c r="C26" s="67"/>
      <c r="D26" s="67"/>
      <c r="E26" s="67"/>
      <c r="F26" s="67"/>
      <c r="G26" s="67"/>
      <c r="H26" s="67"/>
      <c r="I26" s="68">
        <f>I24-I25</f>
        <v>5177</v>
      </c>
      <c r="J26" s="67"/>
    </row>
  </sheetData>
  <mergeCells count="17">
    <mergeCell ref="A1:J1"/>
    <mergeCell ref="A2:A3"/>
    <mergeCell ref="B2:B3"/>
    <mergeCell ref="C2:C3"/>
    <mergeCell ref="H2:H3"/>
    <mergeCell ref="I2:I3"/>
    <mergeCell ref="J2:J3"/>
    <mergeCell ref="F18:G18"/>
    <mergeCell ref="B24:H24"/>
    <mergeCell ref="F14:G14"/>
    <mergeCell ref="B19:C19"/>
    <mergeCell ref="B6:C6"/>
    <mergeCell ref="B11:C11"/>
    <mergeCell ref="B12:C12"/>
    <mergeCell ref="F15:G15"/>
    <mergeCell ref="F16:G16"/>
    <mergeCell ref="F17:G17"/>
  </mergeCells>
  <phoneticPr fontId="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pane ySplit="3" topLeftCell="A4" activePane="bottomLeft" state="frozen"/>
      <selection pane="bottomLeft" sqref="A1:XFD1048576"/>
    </sheetView>
  </sheetViews>
  <sheetFormatPr defaultColWidth="9" defaultRowHeight="16.2"/>
  <cols>
    <col min="1" max="1" width="27.21875" style="17" bestFit="1" customWidth="1"/>
    <col min="2" max="2" width="4.77734375" style="17" bestFit="1" customWidth="1"/>
    <col min="3" max="3" width="5" style="17" customWidth="1"/>
    <col min="4" max="7" width="5.88671875" style="17" bestFit="1" customWidth="1"/>
    <col min="8" max="8" width="4.77734375" style="17" bestFit="1" customWidth="1"/>
    <col min="9" max="9" width="6.33203125" style="17" bestFit="1" customWidth="1"/>
    <col min="10" max="10" width="26.109375" style="17" bestFit="1" customWidth="1"/>
    <col min="11" max="16384" width="9" style="17"/>
  </cols>
  <sheetData>
    <row r="1" spans="1:10" ht="24.6">
      <c r="A1" s="96" t="s">
        <v>301</v>
      </c>
      <c r="B1" s="96"/>
      <c r="C1" s="96"/>
      <c r="D1" s="96"/>
      <c r="E1" s="96"/>
      <c r="F1" s="96"/>
      <c r="G1" s="96"/>
      <c r="H1" s="96"/>
      <c r="I1" s="96"/>
      <c r="J1" s="96"/>
    </row>
    <row r="2" spans="1:10">
      <c r="A2" s="107" t="s">
        <v>43</v>
      </c>
      <c r="B2" s="107" t="s">
        <v>55</v>
      </c>
      <c r="C2" s="107" t="s">
        <v>56</v>
      </c>
      <c r="D2" s="61" t="s">
        <v>77</v>
      </c>
      <c r="E2" s="61" t="s">
        <v>78</v>
      </c>
      <c r="F2" s="61" t="s">
        <v>79</v>
      </c>
      <c r="G2" s="61" t="s">
        <v>80</v>
      </c>
      <c r="H2" s="107" t="s">
        <v>28</v>
      </c>
      <c r="I2" s="107" t="s">
        <v>32</v>
      </c>
      <c r="J2" s="107" t="s">
        <v>81</v>
      </c>
    </row>
    <row r="3" spans="1:10">
      <c r="A3" s="108"/>
      <c r="B3" s="108"/>
      <c r="C3" s="108"/>
      <c r="D3" s="62" t="s">
        <v>82</v>
      </c>
      <c r="E3" s="62" t="s">
        <v>83</v>
      </c>
      <c r="F3" s="44" t="s">
        <v>84</v>
      </c>
      <c r="G3" s="44" t="s">
        <v>85</v>
      </c>
      <c r="H3" s="108"/>
      <c r="I3" s="108"/>
      <c r="J3" s="108"/>
    </row>
    <row r="4" spans="1:10">
      <c r="A4" s="64" t="s">
        <v>86</v>
      </c>
      <c r="B4" s="64">
        <v>317</v>
      </c>
      <c r="C4" s="64">
        <v>187</v>
      </c>
      <c r="D4" s="64"/>
      <c r="E4" s="64"/>
      <c r="F4" s="64"/>
      <c r="G4" s="64"/>
      <c r="H4" s="64"/>
      <c r="I4" s="64">
        <f>SUM(B4:H4)</f>
        <v>504</v>
      </c>
      <c r="J4" s="69" t="s">
        <v>303</v>
      </c>
    </row>
    <row r="5" spans="1:10">
      <c r="A5" s="64" t="s">
        <v>5</v>
      </c>
      <c r="B5" s="64">
        <v>300</v>
      </c>
      <c r="C5" s="64">
        <v>291</v>
      </c>
      <c r="D5" s="64"/>
      <c r="E5" s="64"/>
      <c r="F5" s="64"/>
      <c r="G5" s="64"/>
      <c r="H5" s="64"/>
      <c r="I5" s="64">
        <f>SUM(B5:H5)</f>
        <v>591</v>
      </c>
      <c r="J5" s="69" t="s">
        <v>302</v>
      </c>
    </row>
    <row r="6" spans="1:10">
      <c r="A6" s="64" t="s">
        <v>188</v>
      </c>
      <c r="B6" s="120">
        <v>9</v>
      </c>
      <c r="C6" s="121"/>
      <c r="D6" s="64">
        <v>4</v>
      </c>
      <c r="E6" s="64">
        <v>1</v>
      </c>
      <c r="F6" s="64"/>
      <c r="G6" s="64"/>
      <c r="H6" s="64"/>
      <c r="I6" s="64">
        <f t="shared" ref="I6:I20" si="0">SUM(B6:H6)</f>
        <v>14</v>
      </c>
      <c r="J6" s="70"/>
    </row>
    <row r="7" spans="1:10">
      <c r="A7" s="64" t="s">
        <v>7</v>
      </c>
      <c r="B7" s="64"/>
      <c r="C7" s="64"/>
      <c r="D7" s="64">
        <v>28</v>
      </c>
      <c r="E7" s="64">
        <v>18</v>
      </c>
      <c r="F7" s="64">
        <v>38</v>
      </c>
      <c r="G7" s="64">
        <v>44</v>
      </c>
      <c r="H7" s="64"/>
      <c r="I7" s="64">
        <f>SUM(B7:H7)</f>
        <v>128</v>
      </c>
      <c r="J7" s="71"/>
    </row>
    <row r="8" spans="1:10">
      <c r="A8" s="64" t="s">
        <v>89</v>
      </c>
      <c r="B8" s="64">
        <v>320</v>
      </c>
      <c r="C8" s="64">
        <v>102</v>
      </c>
      <c r="D8" s="64"/>
      <c r="E8" s="64"/>
      <c r="F8" s="64"/>
      <c r="G8" s="64"/>
      <c r="H8" s="64"/>
      <c r="I8" s="68">
        <f t="shared" ref="I8:I10" si="1">SUM(B8:H8)</f>
        <v>422</v>
      </c>
      <c r="J8" s="72" t="s">
        <v>332</v>
      </c>
    </row>
    <row r="9" spans="1:10">
      <c r="A9" s="64" t="s">
        <v>60</v>
      </c>
      <c r="B9" s="64">
        <v>226</v>
      </c>
      <c r="C9" s="64">
        <v>229</v>
      </c>
      <c r="D9" s="64"/>
      <c r="E9" s="64"/>
      <c r="F9" s="64"/>
      <c r="G9" s="64"/>
      <c r="H9" s="64"/>
      <c r="I9" s="68">
        <f t="shared" si="1"/>
        <v>455</v>
      </c>
      <c r="J9" s="72" t="s">
        <v>334</v>
      </c>
    </row>
    <row r="10" spans="1:10">
      <c r="A10" s="64" t="s">
        <v>62</v>
      </c>
      <c r="B10" s="64">
        <v>20</v>
      </c>
      <c r="C10" s="64"/>
      <c r="D10" s="64"/>
      <c r="E10" s="64"/>
      <c r="F10" s="64"/>
      <c r="G10" s="64"/>
      <c r="H10" s="64"/>
      <c r="I10" s="68">
        <f t="shared" si="1"/>
        <v>20</v>
      </c>
      <c r="J10" s="72" t="s">
        <v>330</v>
      </c>
    </row>
    <row r="11" spans="1:10">
      <c r="A11" s="64" t="s">
        <v>64</v>
      </c>
      <c r="B11" s="120">
        <v>122</v>
      </c>
      <c r="C11" s="121"/>
      <c r="D11" s="64"/>
      <c r="E11" s="64"/>
      <c r="F11" s="64"/>
      <c r="G11" s="64"/>
      <c r="H11" s="64"/>
      <c r="I11" s="64">
        <f t="shared" si="0"/>
        <v>122</v>
      </c>
      <c r="J11" s="72" t="s">
        <v>331</v>
      </c>
    </row>
    <row r="12" spans="1:10">
      <c r="A12" s="64" t="s">
        <v>66</v>
      </c>
      <c r="B12" s="120">
        <v>24</v>
      </c>
      <c r="C12" s="121"/>
      <c r="D12" s="64"/>
      <c r="E12" s="64"/>
      <c r="F12" s="64"/>
      <c r="G12" s="64"/>
      <c r="H12" s="64"/>
      <c r="I12" s="64">
        <f t="shared" si="0"/>
        <v>24</v>
      </c>
      <c r="J12" s="69" t="s">
        <v>335</v>
      </c>
    </row>
    <row r="13" spans="1:10">
      <c r="A13" s="64" t="s">
        <v>169</v>
      </c>
      <c r="B13" s="64">
        <v>10</v>
      </c>
      <c r="C13" s="64">
        <v>6</v>
      </c>
      <c r="D13" s="64"/>
      <c r="E13" s="64"/>
      <c r="F13" s="64"/>
      <c r="G13" s="64"/>
      <c r="H13" s="64"/>
      <c r="I13" s="64">
        <f t="shared" si="0"/>
        <v>16</v>
      </c>
      <c r="J13" s="69" t="s">
        <v>333</v>
      </c>
    </row>
    <row r="14" spans="1:10">
      <c r="A14" s="64" t="s">
        <v>67</v>
      </c>
      <c r="B14" s="64"/>
      <c r="C14" s="64"/>
      <c r="D14" s="64"/>
      <c r="E14" s="64"/>
      <c r="F14" s="64"/>
      <c r="G14" s="64"/>
      <c r="H14" s="64"/>
      <c r="I14" s="64"/>
      <c r="J14" s="69" t="s">
        <v>336</v>
      </c>
    </row>
    <row r="15" spans="1:10">
      <c r="A15" s="64" t="s">
        <v>52</v>
      </c>
      <c r="B15" s="64"/>
      <c r="C15" s="64"/>
      <c r="D15" s="64"/>
      <c r="E15" s="64"/>
      <c r="F15" s="120"/>
      <c r="G15" s="121"/>
      <c r="H15" s="64"/>
      <c r="I15" s="64"/>
      <c r="J15" s="69" t="s">
        <v>336</v>
      </c>
    </row>
    <row r="16" spans="1:10">
      <c r="A16" s="64" t="s">
        <v>53</v>
      </c>
      <c r="B16" s="64"/>
      <c r="C16" s="64"/>
      <c r="D16" s="64"/>
      <c r="E16" s="64"/>
      <c r="F16" s="120"/>
      <c r="G16" s="121"/>
      <c r="H16" s="64"/>
      <c r="I16" s="64">
        <v>30</v>
      </c>
      <c r="J16" s="69" t="s">
        <v>51</v>
      </c>
    </row>
    <row r="17" spans="1:10">
      <c r="A17" s="64" t="s">
        <v>42</v>
      </c>
      <c r="B17" s="64"/>
      <c r="C17" s="64"/>
      <c r="D17" s="64"/>
      <c r="E17" s="64"/>
      <c r="F17" s="120"/>
      <c r="G17" s="121"/>
      <c r="H17" s="64"/>
      <c r="I17" s="64"/>
      <c r="J17" s="69" t="s">
        <v>337</v>
      </c>
    </row>
    <row r="18" spans="1:10">
      <c r="A18" s="64" t="s">
        <v>41</v>
      </c>
      <c r="B18" s="64"/>
      <c r="C18" s="64"/>
      <c r="D18" s="64"/>
      <c r="E18" s="64"/>
      <c r="F18" s="120">
        <v>16</v>
      </c>
      <c r="G18" s="121"/>
      <c r="H18" s="64"/>
      <c r="I18" s="64">
        <f t="shared" si="0"/>
        <v>16</v>
      </c>
      <c r="J18" s="69" t="s">
        <v>283</v>
      </c>
    </row>
    <row r="19" spans="1:10">
      <c r="A19" s="64" t="s">
        <v>39</v>
      </c>
      <c r="B19" s="64"/>
      <c r="C19" s="64"/>
      <c r="D19" s="64"/>
      <c r="E19" s="64"/>
      <c r="F19" s="64"/>
      <c r="G19" s="64"/>
      <c r="H19" s="64"/>
      <c r="I19" s="64">
        <v>157</v>
      </c>
      <c r="J19" s="69" t="s">
        <v>310</v>
      </c>
    </row>
    <row r="20" spans="1:10">
      <c r="A20" s="64" t="s">
        <v>40</v>
      </c>
      <c r="B20" s="64"/>
      <c r="C20" s="64"/>
      <c r="D20" s="64">
        <v>181</v>
      </c>
      <c r="E20" s="64">
        <v>299</v>
      </c>
      <c r="F20" s="64">
        <v>67</v>
      </c>
      <c r="G20" s="64">
        <v>90</v>
      </c>
      <c r="H20" s="64"/>
      <c r="I20" s="64">
        <f t="shared" si="0"/>
        <v>637</v>
      </c>
      <c r="J20" s="69"/>
    </row>
    <row r="21" spans="1:10">
      <c r="A21" s="64" t="s">
        <v>72</v>
      </c>
      <c r="B21" s="64"/>
      <c r="C21" s="64"/>
      <c r="D21" s="64"/>
      <c r="E21" s="64"/>
      <c r="F21" s="64"/>
      <c r="G21" s="64"/>
      <c r="H21" s="64"/>
      <c r="I21" s="64">
        <v>1518</v>
      </c>
      <c r="J21" s="64"/>
    </row>
    <row r="22" spans="1:10">
      <c r="A22" s="64" t="s">
        <v>73</v>
      </c>
      <c r="B22" s="64"/>
      <c r="C22" s="64"/>
      <c r="D22" s="64"/>
      <c r="E22" s="64"/>
      <c r="F22" s="64"/>
      <c r="G22" s="64"/>
      <c r="H22" s="64"/>
      <c r="I22" s="64">
        <v>93</v>
      </c>
      <c r="J22" s="64"/>
    </row>
    <row r="23" spans="1:10">
      <c r="A23" s="64" t="s">
        <v>75</v>
      </c>
      <c r="B23" s="43"/>
      <c r="C23" s="43"/>
      <c r="D23" s="43"/>
      <c r="E23" s="43"/>
      <c r="F23" s="43"/>
      <c r="G23" s="43"/>
      <c r="H23" s="64"/>
      <c r="I23" s="64"/>
      <c r="J23" s="64" t="s">
        <v>309</v>
      </c>
    </row>
    <row r="24" spans="1:10">
      <c r="A24" s="64" t="s">
        <v>304</v>
      </c>
      <c r="B24" s="120"/>
      <c r="C24" s="122"/>
      <c r="D24" s="122"/>
      <c r="E24" s="122"/>
      <c r="F24" s="122"/>
      <c r="G24" s="122"/>
      <c r="H24" s="121"/>
      <c r="I24" s="64">
        <f>SUM(I4:I23)</f>
        <v>4747</v>
      </c>
      <c r="J24" s="64"/>
    </row>
    <row r="25" spans="1:10">
      <c r="A25" s="64" t="s">
        <v>305</v>
      </c>
      <c r="B25" s="63"/>
      <c r="C25" s="63"/>
      <c r="D25" s="63"/>
      <c r="E25" s="63"/>
      <c r="F25" s="63"/>
      <c r="G25" s="63"/>
      <c r="H25" s="63"/>
      <c r="I25" s="64">
        <f>SUM(I14:I18,F20,G20,I22)</f>
        <v>296</v>
      </c>
      <c r="J25" s="63"/>
    </row>
    <row r="26" spans="1:10">
      <c r="A26" s="64" t="s">
        <v>306</v>
      </c>
      <c r="B26" s="63"/>
      <c r="C26" s="63"/>
      <c r="D26" s="63"/>
      <c r="E26" s="63"/>
      <c r="F26" s="63"/>
      <c r="G26" s="63"/>
      <c r="H26" s="63"/>
      <c r="I26" s="64">
        <f>I24-I25</f>
        <v>4451</v>
      </c>
      <c r="J26" s="63"/>
    </row>
  </sheetData>
  <mergeCells count="15">
    <mergeCell ref="B24:H24"/>
    <mergeCell ref="B11:C11"/>
    <mergeCell ref="B12:C12"/>
    <mergeCell ref="F15:G15"/>
    <mergeCell ref="F16:G16"/>
    <mergeCell ref="F17:G17"/>
    <mergeCell ref="F18:G18"/>
    <mergeCell ref="B6:C6"/>
    <mergeCell ref="A1:J1"/>
    <mergeCell ref="A2:A3"/>
    <mergeCell ref="B2:B3"/>
    <mergeCell ref="C2:C3"/>
    <mergeCell ref="H2:H3"/>
    <mergeCell ref="I2:I3"/>
    <mergeCell ref="J2:J3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pane ySplit="3" topLeftCell="A4" activePane="bottomLeft" state="frozen"/>
      <selection pane="bottomLeft" activeCell="A4" sqref="A4:XFD4"/>
    </sheetView>
  </sheetViews>
  <sheetFormatPr defaultRowHeight="16.2"/>
  <cols>
    <col min="1" max="1" width="22" customWidth="1"/>
    <col min="2" max="2" width="5.109375" customWidth="1"/>
    <col min="3" max="3" width="5.77734375" customWidth="1"/>
    <col min="4" max="4" width="5" customWidth="1"/>
    <col min="5" max="5" width="6.109375" customWidth="1"/>
    <col min="6" max="6" width="5.109375" customWidth="1"/>
    <col min="7" max="7" width="4.88671875" customWidth="1"/>
    <col min="8" max="8" width="4.77734375" customWidth="1"/>
    <col min="9" max="9" width="5.109375" customWidth="1"/>
    <col min="10" max="10" width="4.77734375" customWidth="1"/>
    <col min="11" max="11" width="9" style="14"/>
  </cols>
  <sheetData>
    <row r="1" spans="1:11" s="17" customFormat="1" ht="24.6">
      <c r="A1" s="96" t="s">
        <v>379</v>
      </c>
      <c r="B1" s="96"/>
      <c r="C1" s="96"/>
      <c r="D1" s="96"/>
      <c r="E1" s="96"/>
      <c r="F1" s="96"/>
      <c r="G1" s="96"/>
      <c r="H1" s="96"/>
      <c r="I1" s="96"/>
      <c r="J1" s="96"/>
    </row>
    <row r="2" spans="1:11">
      <c r="A2" s="94" t="s">
        <v>0</v>
      </c>
      <c r="B2" s="94"/>
      <c r="C2" s="95" t="s">
        <v>20</v>
      </c>
      <c r="D2" s="95"/>
      <c r="E2" s="95" t="s">
        <v>21</v>
      </c>
      <c r="F2" s="95"/>
      <c r="G2" s="95" t="s">
        <v>22</v>
      </c>
      <c r="H2" s="95"/>
      <c r="I2" s="95" t="s">
        <v>23</v>
      </c>
      <c r="J2" s="95"/>
      <c r="K2" s="107" t="s">
        <v>36</v>
      </c>
    </row>
    <row r="3" spans="1:11">
      <c r="A3" s="94"/>
      <c r="B3" s="94"/>
      <c r="C3" s="2" t="s">
        <v>24</v>
      </c>
      <c r="D3" s="2" t="s">
        <v>25</v>
      </c>
      <c r="E3" s="2" t="s">
        <v>24</v>
      </c>
      <c r="F3" s="2" t="s">
        <v>25</v>
      </c>
      <c r="G3" s="2" t="s">
        <v>24</v>
      </c>
      <c r="H3" s="2" t="s">
        <v>25</v>
      </c>
      <c r="I3" s="2" t="s">
        <v>24</v>
      </c>
      <c r="J3" s="2" t="s">
        <v>25</v>
      </c>
      <c r="K3" s="108"/>
    </row>
    <row r="4" spans="1:11">
      <c r="A4" s="3" t="s">
        <v>4</v>
      </c>
      <c r="B4" s="3"/>
      <c r="C4" s="4">
        <v>30</v>
      </c>
      <c r="D4" s="4">
        <v>21</v>
      </c>
      <c r="E4" s="4">
        <v>23</v>
      </c>
      <c r="F4" s="4">
        <v>15</v>
      </c>
      <c r="G4" s="4">
        <v>20</v>
      </c>
      <c r="H4" s="4">
        <v>15</v>
      </c>
      <c r="I4" s="4">
        <v>289</v>
      </c>
      <c r="J4" s="4">
        <v>173</v>
      </c>
      <c r="K4" s="12">
        <v>462</v>
      </c>
    </row>
    <row r="5" spans="1:11">
      <c r="A5" s="2" t="s">
        <v>5</v>
      </c>
      <c r="B5" s="2"/>
      <c r="C5" s="4">
        <v>42</v>
      </c>
      <c r="D5" s="4">
        <v>54</v>
      </c>
      <c r="E5" s="4">
        <v>22</v>
      </c>
      <c r="F5" s="4">
        <v>28</v>
      </c>
      <c r="G5" s="4">
        <v>17</v>
      </c>
      <c r="H5" s="4">
        <v>18</v>
      </c>
      <c r="I5" s="4">
        <v>252</v>
      </c>
      <c r="J5" s="4">
        <v>323</v>
      </c>
      <c r="K5" s="12">
        <v>575</v>
      </c>
    </row>
    <row r="6" spans="1:11">
      <c r="A6" s="88" t="s">
        <v>6</v>
      </c>
      <c r="B6" s="1" t="s">
        <v>26</v>
      </c>
      <c r="C6" s="4"/>
      <c r="D6" s="4"/>
      <c r="E6" s="97">
        <v>15</v>
      </c>
      <c r="F6" s="98"/>
      <c r="G6" s="97">
        <v>15</v>
      </c>
      <c r="H6" s="98"/>
      <c r="I6" s="4">
        <v>45</v>
      </c>
      <c r="J6" s="4">
        <v>27</v>
      </c>
      <c r="K6" s="109">
        <v>102</v>
      </c>
    </row>
    <row r="7" spans="1:11">
      <c r="A7" s="88"/>
      <c r="B7" s="1" t="s">
        <v>27</v>
      </c>
      <c r="C7" s="4"/>
      <c r="D7" s="4"/>
      <c r="E7" s="99"/>
      <c r="F7" s="100"/>
      <c r="G7" s="99"/>
      <c r="H7" s="100"/>
      <c r="I7" s="4">
        <v>18</v>
      </c>
      <c r="J7" s="4">
        <v>10</v>
      </c>
      <c r="K7" s="110"/>
    </row>
    <row r="8" spans="1:11">
      <c r="A8" s="88"/>
      <c r="B8" s="1" t="s">
        <v>28</v>
      </c>
      <c r="C8" s="4"/>
      <c r="D8" s="4"/>
      <c r="E8" s="101"/>
      <c r="F8" s="102"/>
      <c r="G8" s="101"/>
      <c r="H8" s="102"/>
      <c r="I8" s="87">
        <v>2</v>
      </c>
      <c r="J8" s="87"/>
      <c r="K8" s="111"/>
    </row>
    <row r="9" spans="1:11">
      <c r="A9" s="94" t="s">
        <v>7</v>
      </c>
      <c r="B9" s="1" t="s">
        <v>26</v>
      </c>
      <c r="C9" s="4"/>
      <c r="D9" s="4"/>
      <c r="E9" s="97">
        <v>18</v>
      </c>
      <c r="F9" s="98"/>
      <c r="G9" s="97">
        <v>18</v>
      </c>
      <c r="H9" s="98"/>
      <c r="I9" s="112">
        <v>76</v>
      </c>
      <c r="J9" s="112">
        <v>152</v>
      </c>
      <c r="K9" s="109">
        <v>228</v>
      </c>
    </row>
    <row r="10" spans="1:11">
      <c r="A10" s="94"/>
      <c r="B10" s="1" t="s">
        <v>27</v>
      </c>
      <c r="C10" s="4"/>
      <c r="D10" s="4"/>
      <c r="E10" s="99"/>
      <c r="F10" s="100"/>
      <c r="G10" s="99"/>
      <c r="H10" s="100"/>
      <c r="I10" s="113"/>
      <c r="J10" s="113"/>
      <c r="K10" s="110"/>
    </row>
    <row r="11" spans="1:11">
      <c r="A11" s="94"/>
      <c r="B11" s="1" t="s">
        <v>28</v>
      </c>
      <c r="C11" s="87"/>
      <c r="D11" s="87"/>
      <c r="E11" s="101"/>
      <c r="F11" s="102"/>
      <c r="G11" s="101"/>
      <c r="H11" s="102"/>
      <c r="I11" s="114"/>
      <c r="J11" s="114"/>
      <c r="K11" s="111"/>
    </row>
    <row r="12" spans="1:11">
      <c r="A12" s="94" t="s">
        <v>35</v>
      </c>
      <c r="B12" s="1" t="s">
        <v>26</v>
      </c>
      <c r="C12" s="4">
        <v>3</v>
      </c>
      <c r="D12" s="4">
        <v>3</v>
      </c>
      <c r="E12" s="97">
        <v>2</v>
      </c>
      <c r="F12" s="98"/>
      <c r="G12" s="97">
        <v>2</v>
      </c>
      <c r="H12" s="98"/>
      <c r="I12" s="112">
        <v>5</v>
      </c>
      <c r="J12" s="112">
        <v>6</v>
      </c>
      <c r="K12" s="109">
        <v>11</v>
      </c>
    </row>
    <row r="13" spans="1:11">
      <c r="A13" s="94"/>
      <c r="B13" s="1" t="s">
        <v>27</v>
      </c>
      <c r="C13" s="4">
        <v>1</v>
      </c>
      <c r="D13" s="4">
        <v>1</v>
      </c>
      <c r="E13" s="99"/>
      <c r="F13" s="100"/>
      <c r="G13" s="99"/>
      <c r="H13" s="100"/>
      <c r="I13" s="113"/>
      <c r="J13" s="113"/>
      <c r="K13" s="110"/>
    </row>
    <row r="14" spans="1:11">
      <c r="A14" s="94"/>
      <c r="B14" s="1" t="s">
        <v>28</v>
      </c>
      <c r="C14" s="87">
        <v>0</v>
      </c>
      <c r="D14" s="87"/>
      <c r="E14" s="101"/>
      <c r="F14" s="102"/>
      <c r="G14" s="101"/>
      <c r="H14" s="102"/>
      <c r="I14" s="114"/>
      <c r="J14" s="114"/>
      <c r="K14" s="111"/>
    </row>
    <row r="15" spans="1:11">
      <c r="A15" s="3" t="s">
        <v>9</v>
      </c>
      <c r="B15" s="3"/>
      <c r="C15" s="4">
        <v>36</v>
      </c>
      <c r="D15" s="4">
        <v>26</v>
      </c>
      <c r="E15" s="4">
        <v>21</v>
      </c>
      <c r="F15" s="4">
        <v>14</v>
      </c>
      <c r="G15" s="4">
        <v>21</v>
      </c>
      <c r="H15" s="4">
        <v>14</v>
      </c>
      <c r="I15" s="4">
        <v>247</v>
      </c>
      <c r="J15" s="4">
        <v>177</v>
      </c>
      <c r="K15" s="12">
        <v>424</v>
      </c>
    </row>
    <row r="16" spans="1:11">
      <c r="A16" s="3" t="s">
        <v>10</v>
      </c>
      <c r="B16" s="3"/>
      <c r="C16" s="4"/>
      <c r="D16" s="4"/>
      <c r="E16" s="4">
        <v>14</v>
      </c>
      <c r="F16" s="4">
        <v>14</v>
      </c>
      <c r="G16" s="4">
        <v>14</v>
      </c>
      <c r="H16" s="4">
        <v>14</v>
      </c>
      <c r="I16" s="4">
        <v>140</v>
      </c>
      <c r="J16" s="4">
        <v>179</v>
      </c>
      <c r="K16" s="12">
        <v>319</v>
      </c>
    </row>
    <row r="17" spans="1:11">
      <c r="A17" s="2" t="s">
        <v>11</v>
      </c>
      <c r="B17" s="4"/>
      <c r="C17" s="4">
        <v>20</v>
      </c>
      <c r="D17" s="4">
        <v>21</v>
      </c>
      <c r="E17" s="4">
        <v>8</v>
      </c>
      <c r="F17" s="4">
        <v>7</v>
      </c>
      <c r="G17" s="4">
        <v>8</v>
      </c>
      <c r="H17" s="4">
        <v>7</v>
      </c>
      <c r="I17" s="4">
        <v>71</v>
      </c>
      <c r="J17" s="4">
        <v>53</v>
      </c>
      <c r="K17" s="12">
        <v>124</v>
      </c>
    </row>
    <row r="18" spans="1:11">
      <c r="A18" s="2" t="s">
        <v>12</v>
      </c>
      <c r="B18" s="2"/>
      <c r="C18" s="4">
        <v>25</v>
      </c>
      <c r="D18" s="4">
        <v>17</v>
      </c>
      <c r="E18" s="4">
        <v>14</v>
      </c>
      <c r="F18" s="4">
        <v>10</v>
      </c>
      <c r="G18" s="4">
        <v>14</v>
      </c>
      <c r="H18" s="4">
        <v>10</v>
      </c>
      <c r="I18" s="4">
        <v>125</v>
      </c>
      <c r="J18" s="4">
        <v>90</v>
      </c>
      <c r="K18" s="12">
        <v>215</v>
      </c>
    </row>
    <row r="19" spans="1:11">
      <c r="A19" s="3" t="s">
        <v>13</v>
      </c>
      <c r="B19" s="2"/>
      <c r="C19" s="89">
        <v>1</v>
      </c>
      <c r="D19" s="91"/>
      <c r="E19" s="89">
        <v>2</v>
      </c>
      <c r="F19" s="91"/>
      <c r="G19" s="89">
        <v>2</v>
      </c>
      <c r="H19" s="91"/>
      <c r="I19" s="4">
        <v>8</v>
      </c>
      <c r="J19" s="4">
        <v>4</v>
      </c>
      <c r="K19" s="12">
        <v>12</v>
      </c>
    </row>
    <row r="20" spans="1:11" ht="32.4">
      <c r="A20" s="3" t="s">
        <v>33</v>
      </c>
      <c r="B20" s="3" t="s">
        <v>34</v>
      </c>
      <c r="C20" s="4">
        <v>6</v>
      </c>
      <c r="D20" s="4">
        <v>11</v>
      </c>
      <c r="E20" s="4">
        <v>4</v>
      </c>
      <c r="F20" s="4">
        <v>6</v>
      </c>
      <c r="G20" s="4">
        <v>4</v>
      </c>
      <c r="H20" s="4">
        <v>5</v>
      </c>
      <c r="I20" s="4">
        <v>39</v>
      </c>
      <c r="J20" s="4">
        <v>57</v>
      </c>
      <c r="K20" s="12">
        <v>96</v>
      </c>
    </row>
    <row r="21" spans="1:11">
      <c r="A21" s="2" t="s">
        <v>15</v>
      </c>
      <c r="B21" s="2"/>
      <c r="C21" s="6"/>
      <c r="D21" s="6"/>
      <c r="E21" s="89"/>
      <c r="F21" s="91"/>
      <c r="G21" s="4"/>
      <c r="H21" s="4"/>
      <c r="I21" s="89"/>
      <c r="J21" s="91"/>
      <c r="K21" s="12">
        <v>44</v>
      </c>
    </row>
    <row r="22" spans="1:11">
      <c r="A22" s="2" t="s">
        <v>16</v>
      </c>
      <c r="B22" s="2"/>
      <c r="C22" s="6"/>
      <c r="D22" s="6"/>
      <c r="E22" s="89"/>
      <c r="F22" s="91"/>
      <c r="G22" s="4"/>
      <c r="H22" s="4"/>
      <c r="I22" s="89"/>
      <c r="J22" s="91"/>
      <c r="K22" s="12">
        <v>49</v>
      </c>
    </row>
    <row r="23" spans="1:11">
      <c r="A23" s="3" t="s">
        <v>17</v>
      </c>
      <c r="B23" s="3"/>
      <c r="C23" s="115"/>
      <c r="D23" s="116"/>
      <c r="E23" s="4"/>
      <c r="F23" s="4"/>
      <c r="G23" s="4"/>
      <c r="H23" s="4"/>
      <c r="I23" s="11">
        <v>15</v>
      </c>
      <c r="J23" s="11">
        <v>12</v>
      </c>
      <c r="K23" s="12">
        <v>27</v>
      </c>
    </row>
    <row r="24" spans="1:11">
      <c r="A24" s="2" t="s">
        <v>18</v>
      </c>
      <c r="B24" s="2"/>
      <c r="C24" s="92">
        <v>10</v>
      </c>
      <c r="D24" s="92"/>
      <c r="E24" s="87">
        <v>5</v>
      </c>
      <c r="F24" s="87"/>
      <c r="G24" s="4"/>
      <c r="H24" s="4"/>
      <c r="I24" s="4">
        <v>29</v>
      </c>
      <c r="J24" s="4">
        <v>5</v>
      </c>
      <c r="K24" s="12">
        <v>34</v>
      </c>
    </row>
    <row r="25" spans="1:11">
      <c r="A25" s="88" t="s">
        <v>19</v>
      </c>
      <c r="B25" s="118" t="s">
        <v>30</v>
      </c>
      <c r="C25" s="103">
        <v>18</v>
      </c>
      <c r="D25" s="104"/>
      <c r="E25" s="103">
        <v>9</v>
      </c>
      <c r="F25" s="104"/>
      <c r="G25" s="7"/>
      <c r="H25" s="7"/>
      <c r="I25" s="117">
        <v>17</v>
      </c>
      <c r="J25" s="117">
        <v>1</v>
      </c>
      <c r="K25" s="109">
        <v>18</v>
      </c>
    </row>
    <row r="26" spans="1:11">
      <c r="A26" s="88"/>
      <c r="B26" s="119"/>
      <c r="C26" s="105"/>
      <c r="D26" s="106"/>
      <c r="E26" s="105"/>
      <c r="F26" s="106"/>
      <c r="G26" s="7"/>
      <c r="H26" s="7"/>
      <c r="I26" s="117"/>
      <c r="J26" s="117"/>
      <c r="K26" s="111"/>
    </row>
    <row r="27" spans="1:11">
      <c r="A27" s="3" t="s">
        <v>3</v>
      </c>
      <c r="B27" s="3"/>
      <c r="C27" s="4"/>
      <c r="D27" s="4"/>
      <c r="E27" s="4"/>
      <c r="F27" s="4"/>
      <c r="G27" s="4"/>
      <c r="H27" s="4"/>
      <c r="I27" s="4"/>
      <c r="J27" s="4"/>
      <c r="K27" s="12">
        <v>85</v>
      </c>
    </row>
    <row r="28" spans="1:11">
      <c r="A28" s="3" t="s">
        <v>2</v>
      </c>
      <c r="B28" s="3"/>
      <c r="C28" s="4"/>
      <c r="D28" s="4"/>
      <c r="E28" s="4"/>
      <c r="F28" s="4"/>
      <c r="G28" s="4"/>
      <c r="H28" s="4"/>
      <c r="I28" s="87"/>
      <c r="J28" s="87"/>
      <c r="K28" s="12">
        <v>336</v>
      </c>
    </row>
    <row r="29" spans="1:11">
      <c r="A29" s="3" t="s">
        <v>1</v>
      </c>
      <c r="B29" s="3"/>
      <c r="C29" s="4"/>
      <c r="D29" s="4"/>
      <c r="E29" s="4"/>
      <c r="F29" s="4"/>
      <c r="G29" s="4"/>
      <c r="H29" s="4"/>
      <c r="I29" s="4"/>
      <c r="J29" s="4"/>
      <c r="K29" s="12">
        <v>1005</v>
      </c>
    </row>
    <row r="30" spans="1:11">
      <c r="A30" s="3" t="s">
        <v>37</v>
      </c>
      <c r="B30" s="3"/>
      <c r="C30" s="16"/>
      <c r="D30" s="16"/>
      <c r="E30" s="16"/>
      <c r="F30" s="16"/>
      <c r="G30" s="7"/>
      <c r="H30" s="7"/>
      <c r="I30" s="16"/>
      <c r="J30" s="16"/>
      <c r="K30" s="12">
        <v>3116</v>
      </c>
    </row>
    <row r="31" spans="1:11">
      <c r="A31" s="2" t="s">
        <v>14</v>
      </c>
      <c r="B31" s="2"/>
      <c r="C31" s="6"/>
      <c r="D31" s="6"/>
      <c r="E31" s="4"/>
      <c r="F31" s="4"/>
      <c r="G31" s="4"/>
      <c r="H31" s="4"/>
      <c r="I31" s="89"/>
      <c r="J31" s="91"/>
      <c r="K31" s="12">
        <v>1014</v>
      </c>
    </row>
    <row r="32" spans="1:11">
      <c r="A32" s="9" t="s">
        <v>32</v>
      </c>
      <c r="B32" s="89"/>
      <c r="C32" s="90"/>
      <c r="D32" s="90"/>
      <c r="E32" s="90"/>
      <c r="F32" s="90"/>
      <c r="G32" s="90"/>
      <c r="H32" s="90"/>
      <c r="I32" s="90"/>
      <c r="J32" s="91"/>
      <c r="K32" s="13">
        <f>SUM(K4:K31)</f>
        <v>8296</v>
      </c>
    </row>
  </sheetData>
  <mergeCells count="46">
    <mergeCell ref="A1:J1"/>
    <mergeCell ref="A9:A11"/>
    <mergeCell ref="E9:F11"/>
    <mergeCell ref="G9:H11"/>
    <mergeCell ref="K25:K26"/>
    <mergeCell ref="C23:D23"/>
    <mergeCell ref="A12:A14"/>
    <mergeCell ref="E21:F21"/>
    <mergeCell ref="I21:J21"/>
    <mergeCell ref="E22:F22"/>
    <mergeCell ref="I22:J22"/>
    <mergeCell ref="A25:A26"/>
    <mergeCell ref="I25:I26"/>
    <mergeCell ref="J25:J26"/>
    <mergeCell ref="B25:B26"/>
    <mergeCell ref="C25:D26"/>
    <mergeCell ref="K2:K3"/>
    <mergeCell ref="G19:H19"/>
    <mergeCell ref="E19:F19"/>
    <mergeCell ref="C19:D19"/>
    <mergeCell ref="K6:K8"/>
    <mergeCell ref="G6:H8"/>
    <mergeCell ref="J9:J11"/>
    <mergeCell ref="I9:I11"/>
    <mergeCell ref="C11:D11"/>
    <mergeCell ref="C14:D14"/>
    <mergeCell ref="E12:F14"/>
    <mergeCell ref="I12:I14"/>
    <mergeCell ref="J12:J14"/>
    <mergeCell ref="K12:K14"/>
    <mergeCell ref="G12:H14"/>
    <mergeCell ref="K9:K11"/>
    <mergeCell ref="B32:J32"/>
    <mergeCell ref="C24:D24"/>
    <mergeCell ref="E24:F24"/>
    <mergeCell ref="I31:J31"/>
    <mergeCell ref="I28:J28"/>
    <mergeCell ref="E25:F26"/>
    <mergeCell ref="A6:A8"/>
    <mergeCell ref="I8:J8"/>
    <mergeCell ref="A2:B3"/>
    <mergeCell ref="C2:D2"/>
    <mergeCell ref="E2:F2"/>
    <mergeCell ref="G2:H2"/>
    <mergeCell ref="E6:F8"/>
    <mergeCell ref="I2:J2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workbookViewId="0">
      <pane ySplit="3" topLeftCell="A4" activePane="bottomLeft" state="frozen"/>
      <selection pane="bottomLeft" activeCell="A4" sqref="A4:XFD4"/>
    </sheetView>
  </sheetViews>
  <sheetFormatPr defaultColWidth="9" defaultRowHeight="16.2"/>
  <cols>
    <col min="1" max="1" width="27.21875" style="17" bestFit="1" customWidth="1"/>
    <col min="2" max="2" width="4.77734375" style="17" bestFit="1" customWidth="1"/>
    <col min="3" max="3" width="5" style="17" customWidth="1"/>
    <col min="4" max="7" width="5.88671875" style="17" bestFit="1" customWidth="1"/>
    <col min="8" max="8" width="4.77734375" style="17" bestFit="1" customWidth="1"/>
    <col min="9" max="9" width="6.33203125" style="17" bestFit="1" customWidth="1"/>
    <col min="10" max="10" width="26.109375" style="17" bestFit="1" customWidth="1"/>
    <col min="11" max="16384" width="9" style="17"/>
  </cols>
  <sheetData>
    <row r="1" spans="1:10" ht="24.6">
      <c r="A1" s="96" t="s">
        <v>338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>
      <c r="A2" s="107" t="s">
        <v>43</v>
      </c>
      <c r="B2" s="107" t="s">
        <v>55</v>
      </c>
      <c r="C2" s="107" t="s">
        <v>56</v>
      </c>
      <c r="D2" s="73" t="s">
        <v>77</v>
      </c>
      <c r="E2" s="73" t="s">
        <v>78</v>
      </c>
      <c r="F2" s="73" t="s">
        <v>79</v>
      </c>
      <c r="G2" s="73" t="s">
        <v>80</v>
      </c>
      <c r="H2" s="107" t="s">
        <v>28</v>
      </c>
      <c r="I2" s="107" t="s">
        <v>32</v>
      </c>
      <c r="J2" s="107" t="s">
        <v>81</v>
      </c>
    </row>
    <row r="3" spans="1:10">
      <c r="A3" s="108"/>
      <c r="B3" s="108"/>
      <c r="C3" s="108"/>
      <c r="D3" s="74" t="s">
        <v>82</v>
      </c>
      <c r="E3" s="74" t="s">
        <v>83</v>
      </c>
      <c r="F3" s="44" t="s">
        <v>84</v>
      </c>
      <c r="G3" s="44" t="s">
        <v>85</v>
      </c>
      <c r="H3" s="108"/>
      <c r="I3" s="108"/>
      <c r="J3" s="108"/>
    </row>
    <row r="4" spans="1:10">
      <c r="A4" s="76" t="s">
        <v>86</v>
      </c>
      <c r="B4" s="76">
        <v>268</v>
      </c>
      <c r="C4" s="76">
        <v>135</v>
      </c>
      <c r="D4" s="76"/>
      <c r="E4" s="76"/>
      <c r="F4" s="76"/>
      <c r="G4" s="76"/>
      <c r="H4" s="76"/>
      <c r="I4" s="76">
        <f>SUM(B4:H4)</f>
        <v>403</v>
      </c>
      <c r="J4" s="69" t="s">
        <v>348</v>
      </c>
    </row>
    <row r="5" spans="1:10">
      <c r="A5" s="76" t="s">
        <v>5</v>
      </c>
      <c r="B5" s="76">
        <v>232</v>
      </c>
      <c r="C5" s="76">
        <v>270</v>
      </c>
      <c r="D5" s="76"/>
      <c r="E5" s="76"/>
      <c r="F5" s="76"/>
      <c r="G5" s="76"/>
      <c r="H5" s="76"/>
      <c r="I5" s="76">
        <f>SUM(B5:H5)</f>
        <v>502</v>
      </c>
      <c r="J5" s="69" t="s">
        <v>350</v>
      </c>
    </row>
    <row r="6" spans="1:10" ht="32.4">
      <c r="A6" s="76" t="s">
        <v>188</v>
      </c>
      <c r="B6" s="120"/>
      <c r="C6" s="121"/>
      <c r="D6" s="76">
        <v>9</v>
      </c>
      <c r="E6" s="76">
        <v>4</v>
      </c>
      <c r="F6" s="76"/>
      <c r="G6" s="76"/>
      <c r="H6" s="76"/>
      <c r="I6" s="76">
        <f t="shared" ref="I6:I20" si="0">SUM(B6:H6)</f>
        <v>13</v>
      </c>
      <c r="J6" s="70" t="s">
        <v>351</v>
      </c>
    </row>
    <row r="7" spans="1:10">
      <c r="A7" s="76" t="s">
        <v>7</v>
      </c>
      <c r="B7" s="76"/>
      <c r="C7" s="76"/>
      <c r="D7" s="76">
        <v>21</v>
      </c>
      <c r="E7" s="76">
        <v>17</v>
      </c>
      <c r="F7" s="76">
        <v>32</v>
      </c>
      <c r="G7" s="76">
        <v>36</v>
      </c>
      <c r="H7" s="76"/>
      <c r="I7" s="76">
        <f>SUM(B7:H7)</f>
        <v>106</v>
      </c>
      <c r="J7" s="71"/>
    </row>
    <row r="8" spans="1:10">
      <c r="A8" s="76" t="s">
        <v>89</v>
      </c>
      <c r="B8" s="76">
        <v>320</v>
      </c>
      <c r="C8" s="76">
        <v>123</v>
      </c>
      <c r="D8" s="76"/>
      <c r="E8" s="76"/>
      <c r="F8" s="76"/>
      <c r="G8" s="76"/>
      <c r="H8" s="76"/>
      <c r="I8" s="76">
        <f t="shared" ref="I8:I10" si="1">SUM(B8:H8)</f>
        <v>443</v>
      </c>
      <c r="J8" s="72" t="s">
        <v>339</v>
      </c>
    </row>
    <row r="9" spans="1:10" ht="32.4">
      <c r="A9" s="76" t="s">
        <v>60</v>
      </c>
      <c r="B9" s="76">
        <v>207</v>
      </c>
      <c r="C9" s="76">
        <v>197</v>
      </c>
      <c r="D9" s="76"/>
      <c r="E9" s="76"/>
      <c r="F9" s="76"/>
      <c r="G9" s="76"/>
      <c r="H9" s="76"/>
      <c r="I9" s="76">
        <f t="shared" si="1"/>
        <v>404</v>
      </c>
      <c r="J9" s="77" t="s">
        <v>342</v>
      </c>
    </row>
    <row r="10" spans="1:10">
      <c r="A10" s="76" t="s">
        <v>62</v>
      </c>
      <c r="B10" s="76">
        <v>39</v>
      </c>
      <c r="C10" s="76"/>
      <c r="D10" s="76"/>
      <c r="E10" s="76"/>
      <c r="F10" s="76"/>
      <c r="G10" s="76"/>
      <c r="H10" s="76"/>
      <c r="I10" s="76">
        <f t="shared" si="1"/>
        <v>39</v>
      </c>
      <c r="J10" s="72" t="s">
        <v>343</v>
      </c>
    </row>
    <row r="11" spans="1:10">
      <c r="A11" s="76" t="s">
        <v>64</v>
      </c>
      <c r="B11" s="120">
        <v>143</v>
      </c>
      <c r="C11" s="121"/>
      <c r="D11" s="76"/>
      <c r="E11" s="76"/>
      <c r="F11" s="76"/>
      <c r="G11" s="76"/>
      <c r="H11" s="76"/>
      <c r="I11" s="76">
        <f t="shared" si="0"/>
        <v>143</v>
      </c>
      <c r="J11" s="72" t="s">
        <v>344</v>
      </c>
    </row>
    <row r="12" spans="1:10">
      <c r="A12" s="76" t="s">
        <v>66</v>
      </c>
      <c r="B12" s="120">
        <v>17</v>
      </c>
      <c r="C12" s="121"/>
      <c r="D12" s="76"/>
      <c r="E12" s="76"/>
      <c r="F12" s="76"/>
      <c r="G12" s="76"/>
      <c r="H12" s="76"/>
      <c r="I12" s="76">
        <f t="shared" si="0"/>
        <v>17</v>
      </c>
      <c r="J12" s="69" t="s">
        <v>341</v>
      </c>
    </row>
    <row r="13" spans="1:10">
      <c r="A13" s="76" t="s">
        <v>169</v>
      </c>
      <c r="B13" s="76">
        <v>8</v>
      </c>
      <c r="C13" s="76">
        <v>4</v>
      </c>
      <c r="D13" s="76"/>
      <c r="E13" s="76"/>
      <c r="F13" s="76"/>
      <c r="G13" s="76"/>
      <c r="H13" s="76"/>
      <c r="I13" s="76">
        <f t="shared" si="0"/>
        <v>12</v>
      </c>
      <c r="J13" s="69" t="s">
        <v>340</v>
      </c>
    </row>
    <row r="14" spans="1:10">
      <c r="A14" s="76" t="s">
        <v>67</v>
      </c>
      <c r="B14" s="76"/>
      <c r="C14" s="76"/>
      <c r="D14" s="76"/>
      <c r="E14" s="76"/>
      <c r="F14" s="76"/>
      <c r="G14" s="76"/>
      <c r="H14" s="76"/>
      <c r="I14" s="76"/>
      <c r="J14" s="69" t="s">
        <v>336</v>
      </c>
    </row>
    <row r="15" spans="1:10">
      <c r="A15" s="76" t="s">
        <v>52</v>
      </c>
      <c r="B15" s="76"/>
      <c r="C15" s="76"/>
      <c r="D15" s="76"/>
      <c r="E15" s="76"/>
      <c r="F15" s="120"/>
      <c r="G15" s="121"/>
      <c r="H15" s="76"/>
      <c r="I15" s="76"/>
      <c r="J15" s="69" t="s">
        <v>336</v>
      </c>
    </row>
    <row r="16" spans="1:10">
      <c r="A16" s="76" t="s">
        <v>53</v>
      </c>
      <c r="B16" s="76"/>
      <c r="C16" s="76"/>
      <c r="D16" s="76"/>
      <c r="E16" s="76"/>
      <c r="F16" s="120">
        <v>25</v>
      </c>
      <c r="G16" s="121"/>
      <c r="H16" s="76"/>
      <c r="I16" s="76">
        <f>F16</f>
        <v>25</v>
      </c>
      <c r="J16" s="69" t="s">
        <v>51</v>
      </c>
    </row>
    <row r="17" spans="1:10">
      <c r="A17" s="76" t="s">
        <v>42</v>
      </c>
      <c r="B17" s="76"/>
      <c r="C17" s="76"/>
      <c r="D17" s="76"/>
      <c r="E17" s="76"/>
      <c r="F17" s="120"/>
      <c r="G17" s="121"/>
      <c r="H17" s="76"/>
      <c r="I17" s="76"/>
      <c r="J17" s="69" t="s">
        <v>337</v>
      </c>
    </row>
    <row r="18" spans="1:10">
      <c r="A18" s="76" t="s">
        <v>41</v>
      </c>
      <c r="B18" s="76"/>
      <c r="C18" s="76"/>
      <c r="D18" s="76"/>
      <c r="E18" s="76"/>
      <c r="F18" s="120"/>
      <c r="G18" s="121"/>
      <c r="H18" s="76"/>
      <c r="I18" s="76">
        <v>14</v>
      </c>
      <c r="J18" s="69" t="s">
        <v>352</v>
      </c>
    </row>
    <row r="19" spans="1:10">
      <c r="A19" s="76" t="s">
        <v>39</v>
      </c>
      <c r="B19" s="76"/>
      <c r="C19" s="76"/>
      <c r="D19" s="76"/>
      <c r="E19" s="76"/>
      <c r="F19" s="76"/>
      <c r="G19" s="76"/>
      <c r="H19" s="76"/>
      <c r="I19" s="76">
        <v>110</v>
      </c>
      <c r="J19" s="69" t="s">
        <v>349</v>
      </c>
    </row>
    <row r="20" spans="1:10">
      <c r="A20" s="76" t="s">
        <v>40</v>
      </c>
      <c r="B20" s="76"/>
      <c r="C20" s="76"/>
      <c r="D20" s="76">
        <v>110</v>
      </c>
      <c r="E20" s="76">
        <v>155</v>
      </c>
      <c r="F20" s="76">
        <v>66</v>
      </c>
      <c r="G20" s="76">
        <v>80</v>
      </c>
      <c r="H20" s="76"/>
      <c r="I20" s="76">
        <f t="shared" si="0"/>
        <v>411</v>
      </c>
      <c r="J20" s="69"/>
    </row>
    <row r="21" spans="1:10">
      <c r="A21" s="76" t="s">
        <v>72</v>
      </c>
      <c r="B21" s="76"/>
      <c r="C21" s="76"/>
      <c r="D21" s="76"/>
      <c r="E21" s="76"/>
      <c r="F21" s="76"/>
      <c r="G21" s="76"/>
      <c r="H21" s="76"/>
      <c r="I21" s="76">
        <v>1637</v>
      </c>
      <c r="J21" s="76"/>
    </row>
    <row r="22" spans="1:10">
      <c r="A22" s="76" t="s">
        <v>73</v>
      </c>
      <c r="B22" s="76"/>
      <c r="C22" s="76"/>
      <c r="D22" s="76"/>
      <c r="E22" s="76"/>
      <c r="F22" s="76"/>
      <c r="G22" s="76"/>
      <c r="H22" s="76"/>
      <c r="I22" s="76">
        <v>82</v>
      </c>
      <c r="J22" s="76"/>
    </row>
    <row r="23" spans="1:10">
      <c r="A23" s="76" t="s">
        <v>345</v>
      </c>
      <c r="B23" s="120"/>
      <c r="C23" s="122"/>
      <c r="D23" s="122"/>
      <c r="E23" s="122"/>
      <c r="F23" s="122"/>
      <c r="G23" s="122"/>
      <c r="H23" s="121"/>
      <c r="I23" s="76">
        <f>SUM(I4:I22)</f>
        <v>4361</v>
      </c>
      <c r="J23" s="76"/>
    </row>
    <row r="24" spans="1:10">
      <c r="A24" s="76" t="s">
        <v>346</v>
      </c>
      <c r="B24" s="75"/>
      <c r="C24" s="75"/>
      <c r="D24" s="75"/>
      <c r="E24" s="75"/>
      <c r="F24" s="75"/>
      <c r="G24" s="75"/>
      <c r="H24" s="75"/>
      <c r="I24" s="76">
        <f>SUM(I14:I18,F20,G20,I22)</f>
        <v>267</v>
      </c>
      <c r="J24" s="75"/>
    </row>
    <row r="25" spans="1:10">
      <c r="A25" s="76" t="s">
        <v>347</v>
      </c>
      <c r="B25" s="75"/>
      <c r="C25" s="75"/>
      <c r="D25" s="75"/>
      <c r="E25" s="75"/>
      <c r="F25" s="75"/>
      <c r="G25" s="75"/>
      <c r="H25" s="75"/>
      <c r="I25" s="76">
        <f>I23-I24</f>
        <v>4094</v>
      </c>
      <c r="J25" s="75"/>
    </row>
  </sheetData>
  <mergeCells count="15">
    <mergeCell ref="A1:J1"/>
    <mergeCell ref="A2:A3"/>
    <mergeCell ref="B2:B3"/>
    <mergeCell ref="C2:C3"/>
    <mergeCell ref="H2:H3"/>
    <mergeCell ref="I2:I3"/>
    <mergeCell ref="J2:J3"/>
    <mergeCell ref="F18:G18"/>
    <mergeCell ref="B23:H23"/>
    <mergeCell ref="B6:C6"/>
    <mergeCell ref="B11:C11"/>
    <mergeCell ref="B12:C12"/>
    <mergeCell ref="F15:G15"/>
    <mergeCell ref="F16:G16"/>
    <mergeCell ref="F17:G17"/>
  </mergeCells>
  <phoneticPr fontId="4" type="noConversion"/>
  <pageMargins left="0.7" right="0.7" top="0.75" bottom="0.75" header="0.3" footer="0.3"/>
  <pageSetup paperSize="9" orientation="portrait" horizontalDpi="1200" verticalDpi="1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pane ySplit="3" topLeftCell="A4" activePane="bottomLeft" state="frozen"/>
      <selection pane="bottomLeft" activeCell="A4" sqref="A4:XFD4"/>
    </sheetView>
  </sheetViews>
  <sheetFormatPr defaultColWidth="9" defaultRowHeight="16.2"/>
  <cols>
    <col min="1" max="1" width="31.21875" style="17" bestFit="1" customWidth="1"/>
    <col min="2" max="2" width="4.77734375" style="17" bestFit="1" customWidth="1"/>
    <col min="3" max="3" width="5" style="17" customWidth="1"/>
    <col min="4" max="7" width="5.88671875" style="17" bestFit="1" customWidth="1"/>
    <col min="8" max="8" width="4.77734375" style="17" bestFit="1" customWidth="1"/>
    <col min="9" max="9" width="8.21875" style="17" bestFit="1" customWidth="1"/>
    <col min="10" max="10" width="26.109375" style="17" bestFit="1" customWidth="1"/>
    <col min="11" max="16384" width="9" style="17"/>
  </cols>
  <sheetData>
    <row r="1" spans="1:10" ht="24.6">
      <c r="A1" s="96" t="s">
        <v>353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>
      <c r="A2" s="107" t="s">
        <v>43</v>
      </c>
      <c r="B2" s="107" t="s">
        <v>55</v>
      </c>
      <c r="C2" s="107" t="s">
        <v>56</v>
      </c>
      <c r="D2" s="78" t="s">
        <v>77</v>
      </c>
      <c r="E2" s="78" t="s">
        <v>78</v>
      </c>
      <c r="F2" s="78" t="s">
        <v>79</v>
      </c>
      <c r="G2" s="78" t="s">
        <v>80</v>
      </c>
      <c r="H2" s="107" t="s">
        <v>28</v>
      </c>
      <c r="I2" s="107" t="s">
        <v>32</v>
      </c>
      <c r="J2" s="107" t="s">
        <v>81</v>
      </c>
    </row>
    <row r="3" spans="1:10">
      <c r="A3" s="108"/>
      <c r="B3" s="108"/>
      <c r="C3" s="108"/>
      <c r="D3" s="79" t="s">
        <v>82</v>
      </c>
      <c r="E3" s="79" t="s">
        <v>83</v>
      </c>
      <c r="F3" s="44" t="s">
        <v>84</v>
      </c>
      <c r="G3" s="44" t="s">
        <v>85</v>
      </c>
      <c r="H3" s="108"/>
      <c r="I3" s="108"/>
      <c r="J3" s="108"/>
    </row>
    <row r="4" spans="1:10">
      <c r="A4" s="81" t="s">
        <v>86</v>
      </c>
      <c r="B4" s="81"/>
      <c r="C4" s="81"/>
      <c r="D4" s="81"/>
      <c r="E4" s="81"/>
      <c r="F4" s="81"/>
      <c r="G4" s="81"/>
      <c r="H4" s="81"/>
      <c r="I4" s="82">
        <v>370</v>
      </c>
      <c r="J4" s="69" t="s">
        <v>360</v>
      </c>
    </row>
    <row r="5" spans="1:10">
      <c r="A5" s="81" t="s">
        <v>5</v>
      </c>
      <c r="B5" s="81"/>
      <c r="C5" s="81"/>
      <c r="D5" s="81"/>
      <c r="E5" s="81"/>
      <c r="F5" s="81"/>
      <c r="G5" s="81"/>
      <c r="H5" s="81"/>
      <c r="I5" s="82">
        <v>519</v>
      </c>
      <c r="J5" s="69" t="s">
        <v>359</v>
      </c>
    </row>
    <row r="6" spans="1:10">
      <c r="A6" s="81" t="s">
        <v>188</v>
      </c>
      <c r="B6" s="120">
        <v>7</v>
      </c>
      <c r="C6" s="121"/>
      <c r="D6" s="81">
        <v>10</v>
      </c>
      <c r="E6" s="81">
        <v>3</v>
      </c>
      <c r="F6" s="81"/>
      <c r="G6" s="81"/>
      <c r="H6" s="81"/>
      <c r="I6" s="82">
        <f>SUM(B6:H6)</f>
        <v>20</v>
      </c>
      <c r="J6" s="70"/>
    </row>
    <row r="7" spans="1:10">
      <c r="A7" s="81" t="s">
        <v>7</v>
      </c>
      <c r="B7" s="81"/>
      <c r="C7" s="81"/>
      <c r="D7" s="81">
        <v>19</v>
      </c>
      <c r="E7" s="81">
        <v>14</v>
      </c>
      <c r="F7" s="81">
        <v>36</v>
      </c>
      <c r="G7" s="81">
        <v>36</v>
      </c>
      <c r="H7" s="81"/>
      <c r="I7" s="82">
        <f>SUM(B7:H7)</f>
        <v>105</v>
      </c>
      <c r="J7" s="71"/>
    </row>
    <row r="8" spans="1:10">
      <c r="A8" s="81" t="s">
        <v>89</v>
      </c>
      <c r="B8" s="81">
        <v>299</v>
      </c>
      <c r="C8" s="81">
        <v>78</v>
      </c>
      <c r="D8" s="81"/>
      <c r="E8" s="81"/>
      <c r="F8" s="81"/>
      <c r="G8" s="81"/>
      <c r="H8" s="81"/>
      <c r="I8" s="82">
        <f t="shared" ref="I8:I10" si="0">SUM(B8:H8)</f>
        <v>377</v>
      </c>
      <c r="J8" s="72" t="s">
        <v>362</v>
      </c>
    </row>
    <row r="9" spans="1:10">
      <c r="A9" s="81" t="s">
        <v>60</v>
      </c>
      <c r="B9" s="81">
        <v>186</v>
      </c>
      <c r="C9" s="81">
        <v>183</v>
      </c>
      <c r="D9" s="81"/>
      <c r="E9" s="81"/>
      <c r="F9" s="81"/>
      <c r="G9" s="81"/>
      <c r="H9" s="81"/>
      <c r="I9" s="82">
        <f t="shared" si="0"/>
        <v>369</v>
      </c>
      <c r="J9" s="77" t="s">
        <v>363</v>
      </c>
    </row>
    <row r="10" spans="1:10">
      <c r="A10" s="81" t="s">
        <v>62</v>
      </c>
      <c r="B10" s="81">
        <v>19</v>
      </c>
      <c r="C10" s="81"/>
      <c r="D10" s="81"/>
      <c r="E10" s="81"/>
      <c r="F10" s="81"/>
      <c r="G10" s="81"/>
      <c r="H10" s="81"/>
      <c r="I10" s="82">
        <f t="shared" si="0"/>
        <v>19</v>
      </c>
      <c r="J10" s="72" t="s">
        <v>364</v>
      </c>
    </row>
    <row r="11" spans="1:10">
      <c r="A11" s="81" t="s">
        <v>64</v>
      </c>
      <c r="B11" s="120">
        <v>133</v>
      </c>
      <c r="C11" s="121"/>
      <c r="D11" s="81"/>
      <c r="E11" s="81"/>
      <c r="F11" s="81"/>
      <c r="G11" s="81"/>
      <c r="H11" s="81"/>
      <c r="I11" s="82">
        <f t="shared" ref="I11:I13" si="1">SUM(B11:H11)</f>
        <v>133</v>
      </c>
      <c r="J11" s="72" t="s">
        <v>361</v>
      </c>
    </row>
    <row r="12" spans="1:10">
      <c r="A12" s="81" t="s">
        <v>66</v>
      </c>
      <c r="B12" s="120">
        <v>14</v>
      </c>
      <c r="C12" s="121"/>
      <c r="D12" s="81"/>
      <c r="E12" s="81"/>
      <c r="F12" s="81"/>
      <c r="G12" s="81"/>
      <c r="H12" s="81"/>
      <c r="I12" s="82">
        <f t="shared" si="1"/>
        <v>14</v>
      </c>
      <c r="J12" s="69" t="s">
        <v>368</v>
      </c>
    </row>
    <row r="13" spans="1:10">
      <c r="A13" s="81" t="s">
        <v>169</v>
      </c>
      <c r="B13" s="81">
        <v>33</v>
      </c>
      <c r="C13" s="81">
        <v>9</v>
      </c>
      <c r="D13" s="81"/>
      <c r="E13" s="81"/>
      <c r="F13" s="81"/>
      <c r="G13" s="81"/>
      <c r="H13" s="81"/>
      <c r="I13" s="82">
        <f t="shared" si="1"/>
        <v>42</v>
      </c>
      <c r="J13" s="69" t="s">
        <v>366</v>
      </c>
    </row>
    <row r="14" spans="1:10">
      <c r="A14" s="81" t="s">
        <v>67</v>
      </c>
      <c r="B14" s="81"/>
      <c r="C14" s="81"/>
      <c r="D14" s="81"/>
      <c r="E14" s="81"/>
      <c r="F14" s="81"/>
      <c r="G14" s="81"/>
      <c r="H14" s="81"/>
      <c r="I14" s="82">
        <v>14</v>
      </c>
      <c r="J14" s="69" t="s">
        <v>369</v>
      </c>
    </row>
    <row r="15" spans="1:10">
      <c r="A15" s="81" t="s">
        <v>52</v>
      </c>
      <c r="B15" s="81"/>
      <c r="C15" s="81"/>
      <c r="D15" s="81"/>
      <c r="E15" s="81"/>
      <c r="F15" s="120"/>
      <c r="G15" s="121"/>
      <c r="H15" s="81"/>
      <c r="I15" s="82">
        <v>14</v>
      </c>
      <c r="J15" s="69" t="s">
        <v>365</v>
      </c>
    </row>
    <row r="16" spans="1:10">
      <c r="A16" s="81" t="s">
        <v>53</v>
      </c>
      <c r="B16" s="81"/>
      <c r="C16" s="81"/>
      <c r="D16" s="81"/>
      <c r="E16" s="81"/>
      <c r="F16" s="120"/>
      <c r="G16" s="121"/>
      <c r="H16" s="81"/>
      <c r="I16" s="82">
        <v>20</v>
      </c>
      <c r="J16" s="69"/>
    </row>
    <row r="17" spans="1:10">
      <c r="A17" s="81" t="s">
        <v>42</v>
      </c>
      <c r="B17" s="81"/>
      <c r="C17" s="81"/>
      <c r="D17" s="81"/>
      <c r="E17" s="81"/>
      <c r="F17" s="120"/>
      <c r="G17" s="121"/>
      <c r="H17" s="81"/>
      <c r="I17" s="82">
        <v>22</v>
      </c>
      <c r="J17" s="69" t="s">
        <v>367</v>
      </c>
    </row>
    <row r="18" spans="1:10">
      <c r="A18" s="81" t="s">
        <v>41</v>
      </c>
      <c r="B18" s="81"/>
      <c r="C18" s="81"/>
      <c r="D18" s="81"/>
      <c r="E18" s="81"/>
      <c r="F18" s="120"/>
      <c r="G18" s="121"/>
      <c r="H18" s="81"/>
      <c r="I18" s="82">
        <v>8</v>
      </c>
      <c r="J18" s="69"/>
    </row>
    <row r="19" spans="1:10">
      <c r="A19" s="81" t="s">
        <v>39</v>
      </c>
      <c r="B19" s="81"/>
      <c r="C19" s="81"/>
      <c r="D19" s="81"/>
      <c r="E19" s="81"/>
      <c r="F19" s="81"/>
      <c r="G19" s="81"/>
      <c r="H19" s="81"/>
      <c r="I19" s="82">
        <v>48</v>
      </c>
      <c r="J19" s="69" t="s">
        <v>354</v>
      </c>
    </row>
    <row r="20" spans="1:10">
      <c r="A20" s="81" t="s">
        <v>40</v>
      </c>
      <c r="B20" s="81"/>
      <c r="C20" s="81"/>
      <c r="D20" s="81"/>
      <c r="E20" s="81"/>
      <c r="F20" s="81"/>
      <c r="G20" s="81"/>
      <c r="H20" s="81"/>
      <c r="I20" s="82">
        <v>663</v>
      </c>
      <c r="J20" s="69" t="s">
        <v>355</v>
      </c>
    </row>
    <row r="21" spans="1:10">
      <c r="A21" s="81" t="s">
        <v>72</v>
      </c>
      <c r="B21" s="81"/>
      <c r="C21" s="81"/>
      <c r="D21" s="81"/>
      <c r="E21" s="81"/>
      <c r="F21" s="81"/>
      <c r="G21" s="81"/>
      <c r="H21" s="81"/>
      <c r="I21" s="82">
        <v>2377</v>
      </c>
      <c r="J21" s="81"/>
    </row>
    <row r="22" spans="1:10">
      <c r="A22" s="81" t="s">
        <v>73</v>
      </c>
      <c r="B22" s="81"/>
      <c r="C22" s="81"/>
      <c r="D22" s="81"/>
      <c r="E22" s="81"/>
      <c r="F22" s="81"/>
      <c r="G22" s="81"/>
      <c r="H22" s="81"/>
      <c r="I22" s="82">
        <v>185</v>
      </c>
      <c r="J22" s="81"/>
    </row>
    <row r="23" spans="1:10">
      <c r="A23" s="81" t="s">
        <v>356</v>
      </c>
      <c r="B23" s="120"/>
      <c r="C23" s="122"/>
      <c r="D23" s="122"/>
      <c r="E23" s="122"/>
      <c r="F23" s="122"/>
      <c r="G23" s="122"/>
      <c r="H23" s="121"/>
      <c r="I23" s="82">
        <f>SUM(I4:I22)</f>
        <v>5319</v>
      </c>
      <c r="J23" s="81"/>
    </row>
    <row r="24" spans="1:10">
      <c r="A24" s="81" t="s">
        <v>357</v>
      </c>
      <c r="B24" s="80"/>
      <c r="C24" s="80"/>
      <c r="D24" s="80"/>
      <c r="E24" s="80"/>
      <c r="F24" s="80"/>
      <c r="G24" s="80"/>
      <c r="H24" s="80"/>
      <c r="I24" s="82">
        <f>SUM(I14:I18,F20,G20,I22)</f>
        <v>263</v>
      </c>
      <c r="J24" s="80"/>
    </row>
    <row r="25" spans="1:10">
      <c r="A25" s="81" t="s">
        <v>358</v>
      </c>
      <c r="B25" s="80"/>
      <c r="C25" s="80"/>
      <c r="D25" s="80"/>
      <c r="E25" s="80"/>
      <c r="F25" s="80"/>
      <c r="G25" s="80"/>
      <c r="H25" s="80"/>
      <c r="I25" s="82">
        <f>I23-I24</f>
        <v>5056</v>
      </c>
      <c r="J25" s="80"/>
    </row>
  </sheetData>
  <mergeCells count="15">
    <mergeCell ref="F18:G18"/>
    <mergeCell ref="B23:H23"/>
    <mergeCell ref="B6:C6"/>
    <mergeCell ref="B11:C11"/>
    <mergeCell ref="B12:C12"/>
    <mergeCell ref="F15:G15"/>
    <mergeCell ref="F16:G16"/>
    <mergeCell ref="F17:G17"/>
    <mergeCell ref="A1:J1"/>
    <mergeCell ref="A2:A3"/>
    <mergeCell ref="B2:B3"/>
    <mergeCell ref="C2:C3"/>
    <mergeCell ref="H2:H3"/>
    <mergeCell ref="I2:I3"/>
    <mergeCell ref="J2:J3"/>
  </mergeCells>
  <phoneticPr fontId="4" type="noConversion"/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pane ySplit="3" topLeftCell="A4" activePane="bottomLeft" state="frozen"/>
      <selection pane="bottomLeft" sqref="A1:J1"/>
    </sheetView>
  </sheetViews>
  <sheetFormatPr defaultColWidth="9" defaultRowHeight="16.2"/>
  <cols>
    <col min="1" max="1" width="31.21875" style="17" bestFit="1" customWidth="1"/>
    <col min="2" max="2" width="4.77734375" style="17" bestFit="1" customWidth="1"/>
    <col min="3" max="3" width="5" style="17" customWidth="1"/>
    <col min="4" max="7" width="5.88671875" style="17" bestFit="1" customWidth="1"/>
    <col min="8" max="8" width="4.77734375" style="17" bestFit="1" customWidth="1"/>
    <col min="9" max="9" width="8.21875" style="17" bestFit="1" customWidth="1"/>
    <col min="10" max="10" width="26.109375" style="17" bestFit="1" customWidth="1"/>
    <col min="11" max="16384" width="9" style="17"/>
  </cols>
  <sheetData>
    <row r="1" spans="1:10" ht="24.6">
      <c r="A1" s="96" t="s">
        <v>383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>
      <c r="A2" s="107" t="s">
        <v>43</v>
      </c>
      <c r="B2" s="107" t="s">
        <v>55</v>
      </c>
      <c r="C2" s="107" t="s">
        <v>56</v>
      </c>
      <c r="D2" s="83" t="s">
        <v>77</v>
      </c>
      <c r="E2" s="83" t="s">
        <v>78</v>
      </c>
      <c r="F2" s="83" t="s">
        <v>79</v>
      </c>
      <c r="G2" s="83" t="s">
        <v>80</v>
      </c>
      <c r="H2" s="107" t="s">
        <v>28</v>
      </c>
      <c r="I2" s="107" t="s">
        <v>32</v>
      </c>
      <c r="J2" s="107" t="s">
        <v>81</v>
      </c>
    </row>
    <row r="3" spans="1:10">
      <c r="A3" s="108"/>
      <c r="B3" s="108"/>
      <c r="C3" s="108"/>
      <c r="D3" s="84" t="s">
        <v>82</v>
      </c>
      <c r="E3" s="84" t="s">
        <v>83</v>
      </c>
      <c r="F3" s="44" t="s">
        <v>84</v>
      </c>
      <c r="G3" s="44" t="s">
        <v>85</v>
      </c>
      <c r="H3" s="108"/>
      <c r="I3" s="108"/>
      <c r="J3" s="108"/>
    </row>
    <row r="4" spans="1:10">
      <c r="A4" s="86" t="s">
        <v>86</v>
      </c>
      <c r="B4" s="86">
        <v>236</v>
      </c>
      <c r="C4" s="86">
        <v>47</v>
      </c>
      <c r="D4" s="86"/>
      <c r="E4" s="86"/>
      <c r="F4" s="86"/>
      <c r="G4" s="86"/>
      <c r="H4" s="86"/>
      <c r="I4" s="82">
        <f>SUM(B4:H4)</f>
        <v>283</v>
      </c>
      <c r="J4" s="69" t="s">
        <v>373</v>
      </c>
    </row>
    <row r="5" spans="1:10">
      <c r="A5" s="86" t="s">
        <v>5</v>
      </c>
      <c r="B5" s="86">
        <v>223</v>
      </c>
      <c r="C5" s="86">
        <v>182</v>
      </c>
      <c r="D5" s="86"/>
      <c r="E5" s="86"/>
      <c r="F5" s="86"/>
      <c r="G5" s="86"/>
      <c r="H5" s="86"/>
      <c r="I5" s="82">
        <f t="shared" ref="I5:I20" si="0">SUM(B5:H5)</f>
        <v>405</v>
      </c>
      <c r="J5" s="69" t="s">
        <v>165</v>
      </c>
    </row>
    <row r="6" spans="1:10">
      <c r="A6" s="86" t="s">
        <v>188</v>
      </c>
      <c r="B6" s="120">
        <v>6</v>
      </c>
      <c r="C6" s="121"/>
      <c r="D6" s="86">
        <v>19</v>
      </c>
      <c r="E6" s="86">
        <v>2</v>
      </c>
      <c r="F6" s="86"/>
      <c r="G6" s="86"/>
      <c r="H6" s="86"/>
      <c r="I6" s="82">
        <f t="shared" si="0"/>
        <v>27</v>
      </c>
      <c r="J6" s="70"/>
    </row>
    <row r="7" spans="1:10">
      <c r="A7" s="86" t="s">
        <v>7</v>
      </c>
      <c r="B7" s="86"/>
      <c r="C7" s="86"/>
      <c r="D7" s="86">
        <v>18</v>
      </c>
      <c r="E7" s="86">
        <v>10</v>
      </c>
      <c r="F7" s="86">
        <v>16</v>
      </c>
      <c r="G7" s="86">
        <v>8</v>
      </c>
      <c r="H7" s="86"/>
      <c r="I7" s="82">
        <f t="shared" si="0"/>
        <v>52</v>
      </c>
      <c r="J7" s="71"/>
    </row>
    <row r="8" spans="1:10">
      <c r="A8" s="86" t="s">
        <v>89</v>
      </c>
      <c r="B8" s="86">
        <v>298</v>
      </c>
      <c r="C8" s="86">
        <v>59</v>
      </c>
      <c r="D8" s="86"/>
      <c r="E8" s="86"/>
      <c r="F8" s="86"/>
      <c r="G8" s="86"/>
      <c r="H8" s="86"/>
      <c r="I8" s="82">
        <f t="shared" si="0"/>
        <v>357</v>
      </c>
      <c r="J8" s="72" t="s">
        <v>376</v>
      </c>
    </row>
    <row r="9" spans="1:10">
      <c r="A9" s="86" t="s">
        <v>60</v>
      </c>
      <c r="B9" s="86">
        <v>175</v>
      </c>
      <c r="C9" s="86">
        <v>165</v>
      </c>
      <c r="D9" s="86"/>
      <c r="E9" s="86"/>
      <c r="F9" s="86"/>
      <c r="G9" s="86"/>
      <c r="H9" s="86"/>
      <c r="I9" s="82">
        <f t="shared" si="0"/>
        <v>340</v>
      </c>
      <c r="J9" s="77" t="s">
        <v>377</v>
      </c>
    </row>
    <row r="10" spans="1:10">
      <c r="A10" s="86" t="s">
        <v>62</v>
      </c>
      <c r="B10" s="120">
        <v>34</v>
      </c>
      <c r="C10" s="121"/>
      <c r="D10" s="86"/>
      <c r="E10" s="86"/>
      <c r="F10" s="86"/>
      <c r="G10" s="86"/>
      <c r="H10" s="86"/>
      <c r="I10" s="82">
        <f t="shared" si="0"/>
        <v>34</v>
      </c>
      <c r="J10" s="72" t="s">
        <v>378</v>
      </c>
    </row>
    <row r="11" spans="1:10">
      <c r="A11" s="86" t="s">
        <v>64</v>
      </c>
      <c r="B11" s="120">
        <v>140</v>
      </c>
      <c r="C11" s="121"/>
      <c r="D11" s="86"/>
      <c r="E11" s="86"/>
      <c r="F11" s="86"/>
      <c r="G11" s="86"/>
      <c r="H11" s="86"/>
      <c r="I11" s="82">
        <f t="shared" si="0"/>
        <v>140</v>
      </c>
      <c r="J11" s="72" t="s">
        <v>205</v>
      </c>
    </row>
    <row r="12" spans="1:10">
      <c r="A12" s="86" t="s">
        <v>66</v>
      </c>
      <c r="B12" s="120">
        <v>12</v>
      </c>
      <c r="C12" s="121"/>
      <c r="D12" s="86"/>
      <c r="E12" s="86"/>
      <c r="F12" s="86"/>
      <c r="G12" s="86"/>
      <c r="H12" s="86"/>
      <c r="I12" s="82">
        <f t="shared" si="0"/>
        <v>12</v>
      </c>
      <c r="J12" s="69" t="s">
        <v>51</v>
      </c>
    </row>
    <row r="13" spans="1:10">
      <c r="A13" s="86" t="s">
        <v>169</v>
      </c>
      <c r="B13" s="86">
        <v>20</v>
      </c>
      <c r="C13" s="86">
        <v>10</v>
      </c>
      <c r="D13" s="86"/>
      <c r="E13" s="86"/>
      <c r="F13" s="86"/>
      <c r="G13" s="86"/>
      <c r="H13" s="86"/>
      <c r="I13" s="82">
        <f t="shared" si="0"/>
        <v>30</v>
      </c>
      <c r="J13" s="69" t="s">
        <v>382</v>
      </c>
    </row>
    <row r="14" spans="1:10">
      <c r="A14" s="86" t="s">
        <v>67</v>
      </c>
      <c r="B14" s="86"/>
      <c r="C14" s="86"/>
      <c r="D14" s="86"/>
      <c r="E14" s="86"/>
      <c r="F14" s="86">
        <v>14</v>
      </c>
      <c r="G14" s="86"/>
      <c r="H14" s="86"/>
      <c r="I14" s="82">
        <f t="shared" si="0"/>
        <v>14</v>
      </c>
      <c r="J14" s="69" t="s">
        <v>115</v>
      </c>
    </row>
    <row r="15" spans="1:10">
      <c r="A15" s="86" t="s">
        <v>52</v>
      </c>
      <c r="B15" s="86"/>
      <c r="C15" s="86"/>
      <c r="D15" s="86"/>
      <c r="E15" s="86"/>
      <c r="F15" s="120">
        <v>12</v>
      </c>
      <c r="G15" s="121"/>
      <c r="H15" s="86"/>
      <c r="I15" s="82">
        <f t="shared" si="0"/>
        <v>12</v>
      </c>
      <c r="J15" s="69" t="s">
        <v>115</v>
      </c>
    </row>
    <row r="16" spans="1:10">
      <c r="A16" s="86" t="s">
        <v>53</v>
      </c>
      <c r="B16" s="86"/>
      <c r="C16" s="86"/>
      <c r="D16" s="86"/>
      <c r="E16" s="86"/>
      <c r="F16" s="120"/>
      <c r="G16" s="121"/>
      <c r="H16" s="86"/>
      <c r="I16" s="82">
        <v>24</v>
      </c>
      <c r="J16" s="69" t="s">
        <v>375</v>
      </c>
    </row>
    <row r="17" spans="1:10">
      <c r="A17" s="86" t="s">
        <v>42</v>
      </c>
      <c r="B17" s="86"/>
      <c r="C17" s="86"/>
      <c r="D17" s="86"/>
      <c r="E17" s="86"/>
      <c r="F17" s="120">
        <v>18</v>
      </c>
      <c r="G17" s="121"/>
      <c r="H17" s="86"/>
      <c r="I17" s="82">
        <f t="shared" si="0"/>
        <v>18</v>
      </c>
      <c r="J17" s="69" t="s">
        <v>381</v>
      </c>
    </row>
    <row r="18" spans="1:10">
      <c r="A18" s="86" t="s">
        <v>41</v>
      </c>
      <c r="B18" s="86"/>
      <c r="C18" s="86"/>
      <c r="D18" s="86"/>
      <c r="E18" s="86"/>
      <c r="F18" s="120"/>
      <c r="G18" s="121"/>
      <c r="H18" s="86"/>
      <c r="I18" s="82">
        <v>8</v>
      </c>
      <c r="J18" s="69"/>
    </row>
    <row r="19" spans="1:10">
      <c r="A19" s="86" t="s">
        <v>39</v>
      </c>
      <c r="B19" s="86"/>
      <c r="C19" s="86"/>
      <c r="D19" s="86"/>
      <c r="E19" s="86"/>
      <c r="F19" s="86"/>
      <c r="G19" s="86"/>
      <c r="H19" s="86"/>
      <c r="I19" s="82">
        <f t="shared" si="0"/>
        <v>0</v>
      </c>
      <c r="J19" s="69" t="s">
        <v>374</v>
      </c>
    </row>
    <row r="20" spans="1:10">
      <c r="A20" s="86" t="s">
        <v>40</v>
      </c>
      <c r="B20" s="86"/>
      <c r="C20" s="86"/>
      <c r="D20" s="86">
        <v>180</v>
      </c>
      <c r="E20" s="86">
        <v>387</v>
      </c>
      <c r="F20" s="86">
        <v>69</v>
      </c>
      <c r="G20" s="86">
        <v>93</v>
      </c>
      <c r="H20" s="86"/>
      <c r="I20" s="82">
        <f t="shared" si="0"/>
        <v>729</v>
      </c>
      <c r="J20" s="69" t="s">
        <v>355</v>
      </c>
    </row>
    <row r="21" spans="1:10">
      <c r="A21" s="86" t="s">
        <v>72</v>
      </c>
      <c r="B21" s="86"/>
      <c r="C21" s="86"/>
      <c r="D21" s="86"/>
      <c r="E21" s="86"/>
      <c r="F21" s="86"/>
      <c r="G21" s="86"/>
      <c r="H21" s="86"/>
      <c r="I21" s="82">
        <v>1873</v>
      </c>
      <c r="J21" s="86"/>
    </row>
    <row r="22" spans="1:10">
      <c r="A22" s="86" t="s">
        <v>73</v>
      </c>
      <c r="B22" s="86"/>
      <c r="C22" s="86"/>
      <c r="D22" s="86"/>
      <c r="E22" s="86"/>
      <c r="F22" s="86"/>
      <c r="G22" s="86"/>
      <c r="H22" s="86"/>
      <c r="I22" s="82">
        <v>210</v>
      </c>
      <c r="J22" s="86"/>
    </row>
    <row r="23" spans="1:10">
      <c r="A23" s="86" t="s">
        <v>370</v>
      </c>
      <c r="B23" s="120"/>
      <c r="C23" s="122"/>
      <c r="D23" s="122"/>
      <c r="E23" s="122"/>
      <c r="F23" s="122"/>
      <c r="G23" s="122"/>
      <c r="H23" s="121"/>
      <c r="I23" s="82">
        <f>SUM(I4:I22)</f>
        <v>4568</v>
      </c>
      <c r="J23" s="86"/>
    </row>
    <row r="24" spans="1:10">
      <c r="A24" s="86" t="s">
        <v>371</v>
      </c>
      <c r="B24" s="85"/>
      <c r="C24" s="85"/>
      <c r="D24" s="85"/>
      <c r="E24" s="85"/>
      <c r="F24" s="85"/>
      <c r="G24" s="85"/>
      <c r="H24" s="85"/>
      <c r="I24" s="82">
        <f>SUM(I14:I18,F20,G20,I22)</f>
        <v>448</v>
      </c>
      <c r="J24" s="85"/>
    </row>
    <row r="25" spans="1:10">
      <c r="A25" s="86" t="s">
        <v>372</v>
      </c>
      <c r="B25" s="85"/>
      <c r="C25" s="85"/>
      <c r="D25" s="85"/>
      <c r="E25" s="85"/>
      <c r="F25" s="85"/>
      <c r="G25" s="85"/>
      <c r="H25" s="85"/>
      <c r="I25" s="82">
        <f>I23-I24</f>
        <v>4120</v>
      </c>
      <c r="J25" s="85"/>
    </row>
  </sheetData>
  <mergeCells count="16">
    <mergeCell ref="F18:G18"/>
    <mergeCell ref="B23:H23"/>
    <mergeCell ref="B6:C6"/>
    <mergeCell ref="B11:C11"/>
    <mergeCell ref="B12:C12"/>
    <mergeCell ref="F15:G15"/>
    <mergeCell ref="F16:G16"/>
    <mergeCell ref="F17:G17"/>
    <mergeCell ref="B10:C10"/>
    <mergeCell ref="A1:J1"/>
    <mergeCell ref="A2:A3"/>
    <mergeCell ref="B2:B3"/>
    <mergeCell ref="C2:C3"/>
    <mergeCell ref="H2:H3"/>
    <mergeCell ref="I2:I3"/>
    <mergeCell ref="J2:J3"/>
  </mergeCells>
  <phoneticPr fontId="4" type="noConversion"/>
  <pageMargins left="0.7" right="0.7" top="0.75" bottom="0.75" header="0.3" footer="0.3"/>
  <pageSetup paperSize="9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pane ySplit="3" topLeftCell="A4" activePane="bottomLeft" state="frozen"/>
      <selection pane="bottomLeft" activeCell="A4" sqref="A4:XFD4"/>
    </sheetView>
  </sheetViews>
  <sheetFormatPr defaultColWidth="9" defaultRowHeight="16.2"/>
  <cols>
    <col min="1" max="1" width="27.21875" style="17" bestFit="1" customWidth="1"/>
    <col min="2" max="2" width="4.77734375" style="17" bestFit="1" customWidth="1"/>
    <col min="3" max="3" width="5" style="17" customWidth="1"/>
    <col min="4" max="7" width="5.88671875" style="17" bestFit="1" customWidth="1"/>
    <col min="8" max="8" width="4.77734375" style="17" bestFit="1" customWidth="1"/>
    <col min="9" max="9" width="6.33203125" style="17" bestFit="1" customWidth="1"/>
    <col min="10" max="10" width="16.109375" style="17" bestFit="1" customWidth="1"/>
    <col min="11" max="16384" width="9" style="17"/>
  </cols>
  <sheetData>
    <row r="1" spans="1:10" ht="24.6">
      <c r="A1" s="96" t="s">
        <v>50</v>
      </c>
      <c r="B1" s="96"/>
      <c r="C1" s="96"/>
      <c r="D1" s="96"/>
      <c r="E1" s="96"/>
      <c r="F1" s="96"/>
      <c r="G1" s="96"/>
      <c r="H1" s="96"/>
      <c r="I1" s="96"/>
      <c r="J1" s="96"/>
    </row>
    <row r="2" spans="1:10">
      <c r="A2" s="107" t="s">
        <v>43</v>
      </c>
      <c r="B2" s="107" t="s">
        <v>55</v>
      </c>
      <c r="C2" s="107" t="s">
        <v>56</v>
      </c>
      <c r="D2" s="26" t="s">
        <v>77</v>
      </c>
      <c r="E2" s="26" t="s">
        <v>78</v>
      </c>
      <c r="F2" s="26" t="s">
        <v>79</v>
      </c>
      <c r="G2" s="26" t="s">
        <v>80</v>
      </c>
      <c r="H2" s="107" t="s">
        <v>28</v>
      </c>
      <c r="I2" s="107" t="s">
        <v>46</v>
      </c>
      <c r="J2" s="107" t="s">
        <v>81</v>
      </c>
    </row>
    <row r="3" spans="1:10">
      <c r="A3" s="108"/>
      <c r="B3" s="108"/>
      <c r="C3" s="108"/>
      <c r="D3" s="27" t="s">
        <v>82</v>
      </c>
      <c r="E3" s="27" t="s">
        <v>83</v>
      </c>
      <c r="F3" s="27" t="s">
        <v>84</v>
      </c>
      <c r="G3" s="27" t="s">
        <v>85</v>
      </c>
      <c r="H3" s="108"/>
      <c r="I3" s="108"/>
      <c r="J3" s="108"/>
    </row>
    <row r="4" spans="1:10">
      <c r="A4" s="25" t="s">
        <v>86</v>
      </c>
      <c r="B4" s="25">
        <v>290</v>
      </c>
      <c r="C4" s="25">
        <v>182</v>
      </c>
      <c r="D4" s="25"/>
      <c r="E4" s="25"/>
      <c r="F4" s="25"/>
      <c r="G4" s="25"/>
      <c r="H4" s="25"/>
      <c r="I4" s="25">
        <v>472</v>
      </c>
      <c r="J4" s="25" t="s">
        <v>57</v>
      </c>
    </row>
    <row r="5" spans="1:10">
      <c r="A5" s="25" t="s">
        <v>5</v>
      </c>
      <c r="B5" s="25">
        <v>219</v>
      </c>
      <c r="C5" s="25">
        <v>265</v>
      </c>
      <c r="D5" s="25"/>
      <c r="E5" s="25"/>
      <c r="F5" s="25"/>
      <c r="G5" s="25"/>
      <c r="H5" s="25"/>
      <c r="I5" s="25">
        <v>484</v>
      </c>
      <c r="J5" s="25" t="s">
        <v>58</v>
      </c>
    </row>
    <row r="6" spans="1:10">
      <c r="A6" s="25" t="s">
        <v>6</v>
      </c>
      <c r="B6" s="25"/>
      <c r="C6" s="25"/>
      <c r="D6" s="25">
        <v>42</v>
      </c>
      <c r="E6" s="25">
        <v>15</v>
      </c>
      <c r="F6" s="25">
        <v>28</v>
      </c>
      <c r="G6" s="25">
        <v>10</v>
      </c>
      <c r="H6" s="25">
        <v>10</v>
      </c>
      <c r="I6" s="25">
        <v>105</v>
      </c>
      <c r="J6" s="25"/>
    </row>
    <row r="7" spans="1:10">
      <c r="A7" s="25" t="s">
        <v>7</v>
      </c>
      <c r="B7" s="25"/>
      <c r="C7" s="25"/>
      <c r="D7" s="25">
        <v>54</v>
      </c>
      <c r="E7" s="25">
        <v>35</v>
      </c>
      <c r="F7" s="25">
        <v>50</v>
      </c>
      <c r="G7" s="25">
        <v>52</v>
      </c>
      <c r="H7" s="25">
        <v>42</v>
      </c>
      <c r="I7" s="25">
        <v>233</v>
      </c>
      <c r="J7" s="25"/>
    </row>
    <row r="8" spans="1:10">
      <c r="A8" s="25" t="s">
        <v>76</v>
      </c>
      <c r="B8" s="25">
        <v>323</v>
      </c>
      <c r="C8" s="25">
        <v>255</v>
      </c>
      <c r="D8" s="25"/>
      <c r="E8" s="25"/>
      <c r="F8" s="25"/>
      <c r="G8" s="25"/>
      <c r="H8" s="25"/>
      <c r="I8" s="25">
        <v>578</v>
      </c>
      <c r="J8" s="28" t="s">
        <v>59</v>
      </c>
    </row>
    <row r="9" spans="1:10">
      <c r="A9" s="25" t="s">
        <v>60</v>
      </c>
      <c r="B9" s="25">
        <v>151</v>
      </c>
      <c r="C9" s="25">
        <v>161</v>
      </c>
      <c r="D9" s="25"/>
      <c r="E9" s="25"/>
      <c r="F9" s="25"/>
      <c r="G9" s="25"/>
      <c r="H9" s="25"/>
      <c r="I9" s="25">
        <v>312</v>
      </c>
      <c r="J9" s="28" t="s">
        <v>61</v>
      </c>
    </row>
    <row r="10" spans="1:10">
      <c r="A10" s="25" t="s">
        <v>62</v>
      </c>
      <c r="B10" s="25">
        <v>83</v>
      </c>
      <c r="C10" s="25">
        <v>46</v>
      </c>
      <c r="D10" s="25"/>
      <c r="E10" s="25"/>
      <c r="F10" s="25"/>
      <c r="G10" s="25"/>
      <c r="H10" s="25"/>
      <c r="I10" s="25">
        <v>129</v>
      </c>
      <c r="J10" s="28" t="s">
        <v>63</v>
      </c>
    </row>
    <row r="11" spans="1:10">
      <c r="A11" s="25" t="s">
        <v>64</v>
      </c>
      <c r="B11" s="25">
        <v>130</v>
      </c>
      <c r="C11" s="25">
        <v>94</v>
      </c>
      <c r="D11" s="25"/>
      <c r="E11" s="25"/>
      <c r="F11" s="25"/>
      <c r="G11" s="25"/>
      <c r="H11" s="25"/>
      <c r="I11" s="25">
        <v>224</v>
      </c>
      <c r="J11" s="28" t="s">
        <v>65</v>
      </c>
    </row>
    <row r="12" spans="1:10">
      <c r="A12" s="25" t="s">
        <v>66</v>
      </c>
      <c r="B12" s="25"/>
      <c r="C12" s="25"/>
      <c r="D12" s="25"/>
      <c r="E12" s="25"/>
      <c r="F12" s="25"/>
      <c r="G12" s="25"/>
      <c r="H12" s="25"/>
      <c r="I12" s="25">
        <v>24</v>
      </c>
      <c r="J12" s="25" t="s">
        <v>51</v>
      </c>
    </row>
    <row r="13" spans="1:10">
      <c r="A13" s="25" t="s">
        <v>67</v>
      </c>
      <c r="B13" s="25"/>
      <c r="C13" s="25"/>
      <c r="D13" s="25"/>
      <c r="E13" s="25"/>
      <c r="F13" s="25"/>
      <c r="G13" s="25"/>
      <c r="H13" s="25"/>
      <c r="I13" s="25">
        <v>45</v>
      </c>
      <c r="J13" s="25" t="s">
        <v>54</v>
      </c>
    </row>
    <row r="14" spans="1:10">
      <c r="A14" s="25" t="s">
        <v>52</v>
      </c>
      <c r="B14" s="25"/>
      <c r="C14" s="25"/>
      <c r="D14" s="25"/>
      <c r="E14" s="25"/>
      <c r="F14" s="25"/>
      <c r="G14" s="25"/>
      <c r="H14" s="25"/>
      <c r="I14" s="25">
        <v>49</v>
      </c>
      <c r="J14" s="25" t="s">
        <v>68</v>
      </c>
    </row>
    <row r="15" spans="1:10">
      <c r="A15" s="25" t="s">
        <v>53</v>
      </c>
      <c r="B15" s="25"/>
      <c r="C15" s="25"/>
      <c r="D15" s="25"/>
      <c r="E15" s="25"/>
      <c r="F15" s="25"/>
      <c r="G15" s="25"/>
      <c r="H15" s="25"/>
      <c r="I15" s="25">
        <v>49</v>
      </c>
      <c r="J15" s="25" t="s">
        <v>69</v>
      </c>
    </row>
    <row r="16" spans="1:10">
      <c r="A16" s="25" t="s">
        <v>42</v>
      </c>
      <c r="B16" s="25"/>
      <c r="C16" s="25"/>
      <c r="D16" s="25"/>
      <c r="E16" s="25"/>
      <c r="F16" s="25"/>
      <c r="G16" s="25"/>
      <c r="H16" s="25"/>
      <c r="I16" s="25">
        <v>35</v>
      </c>
      <c r="J16" s="25" t="s">
        <v>69</v>
      </c>
    </row>
    <row r="17" spans="1:10">
      <c r="A17" s="25" t="s">
        <v>41</v>
      </c>
      <c r="B17" s="25"/>
      <c r="C17" s="25"/>
      <c r="D17" s="25">
        <v>9</v>
      </c>
      <c r="E17" s="25">
        <v>1</v>
      </c>
      <c r="F17" s="25"/>
      <c r="G17" s="25"/>
      <c r="H17" s="25"/>
      <c r="I17" s="25">
        <v>10</v>
      </c>
      <c r="J17" s="25" t="s">
        <v>27</v>
      </c>
    </row>
    <row r="18" spans="1:10">
      <c r="A18" s="25" t="s">
        <v>70</v>
      </c>
      <c r="B18" s="25"/>
      <c r="C18" s="25"/>
      <c r="D18" s="25"/>
      <c r="E18" s="25"/>
      <c r="F18" s="25"/>
      <c r="G18" s="25"/>
      <c r="H18" s="25"/>
      <c r="I18" s="25">
        <v>72</v>
      </c>
      <c r="J18" s="25" t="s">
        <v>68</v>
      </c>
    </row>
    <row r="19" spans="1:10">
      <c r="A19" s="25" t="s">
        <v>96</v>
      </c>
      <c r="B19" s="25"/>
      <c r="C19" s="25"/>
      <c r="D19" s="25">
        <v>1</v>
      </c>
      <c r="E19" s="25">
        <v>1</v>
      </c>
      <c r="F19" s="25">
        <v>8</v>
      </c>
      <c r="G19" s="25"/>
      <c r="H19" s="25"/>
      <c r="I19" s="25">
        <f>SUM(B19:H19)</f>
        <v>10</v>
      </c>
      <c r="J19" s="25"/>
    </row>
    <row r="20" spans="1:10">
      <c r="A20" s="25" t="s">
        <v>71</v>
      </c>
      <c r="B20" s="25"/>
      <c r="C20" s="25"/>
      <c r="D20" s="25"/>
      <c r="E20" s="25"/>
      <c r="F20" s="25"/>
      <c r="G20" s="25"/>
      <c r="H20" s="25"/>
      <c r="I20" s="25">
        <v>303</v>
      </c>
      <c r="J20" s="25"/>
    </row>
    <row r="21" spans="1:10">
      <c r="A21" s="25" t="s">
        <v>39</v>
      </c>
      <c r="B21" s="25"/>
      <c r="C21" s="25"/>
      <c r="D21" s="25"/>
      <c r="E21" s="25"/>
      <c r="F21" s="25"/>
      <c r="G21" s="25"/>
      <c r="H21" s="25"/>
      <c r="I21" s="25">
        <v>337</v>
      </c>
      <c r="J21" s="25"/>
    </row>
    <row r="22" spans="1:10">
      <c r="A22" s="25" t="s">
        <v>40</v>
      </c>
      <c r="B22" s="25"/>
      <c r="C22" s="25"/>
      <c r="D22" s="25">
        <v>415</v>
      </c>
      <c r="E22" s="25">
        <v>222</v>
      </c>
      <c r="F22" s="25">
        <v>79</v>
      </c>
      <c r="G22" s="25">
        <v>95</v>
      </c>
      <c r="H22" s="25"/>
      <c r="I22" s="25">
        <v>811</v>
      </c>
      <c r="J22" s="25"/>
    </row>
    <row r="23" spans="1:10">
      <c r="A23" s="25" t="s">
        <v>72</v>
      </c>
      <c r="B23" s="25"/>
      <c r="C23" s="25"/>
      <c r="D23" s="25"/>
      <c r="E23" s="25"/>
      <c r="F23" s="25"/>
      <c r="G23" s="25"/>
      <c r="H23" s="25"/>
      <c r="I23" s="25">
        <v>2974</v>
      </c>
      <c r="J23" s="25"/>
    </row>
    <row r="24" spans="1:10">
      <c r="A24" s="25" t="s">
        <v>73</v>
      </c>
      <c r="B24" s="25"/>
      <c r="C24" s="25"/>
      <c r="D24" s="25"/>
      <c r="E24" s="25"/>
      <c r="F24" s="25"/>
      <c r="G24" s="25"/>
      <c r="H24" s="25"/>
      <c r="I24" s="25">
        <v>518</v>
      </c>
      <c r="J24" s="25"/>
    </row>
    <row r="25" spans="1:10">
      <c r="A25" s="25" t="s">
        <v>74</v>
      </c>
      <c r="B25" s="25"/>
      <c r="C25" s="25"/>
      <c r="D25" s="120">
        <v>209</v>
      </c>
      <c r="E25" s="121"/>
      <c r="F25" s="120">
        <v>91</v>
      </c>
      <c r="G25" s="121"/>
      <c r="H25" s="25"/>
      <c r="I25" s="25">
        <v>300</v>
      </c>
      <c r="J25" s="25"/>
    </row>
    <row r="26" spans="1:10">
      <c r="A26" s="25" t="s">
        <v>38</v>
      </c>
      <c r="B26" s="25"/>
      <c r="C26" s="25"/>
      <c r="D26" s="25">
        <v>41</v>
      </c>
      <c r="E26" s="25">
        <v>18</v>
      </c>
      <c r="F26" s="25"/>
      <c r="G26" s="25"/>
      <c r="H26" s="25"/>
      <c r="I26" s="25">
        <v>59</v>
      </c>
      <c r="J26" s="25"/>
    </row>
    <row r="27" spans="1:10">
      <c r="A27" s="25" t="s">
        <v>75</v>
      </c>
      <c r="B27" s="25"/>
      <c r="C27" s="25"/>
      <c r="D27" s="25"/>
      <c r="E27" s="25"/>
      <c r="F27" s="25"/>
      <c r="G27" s="25"/>
      <c r="H27" s="25"/>
      <c r="I27" s="25">
        <v>741</v>
      </c>
      <c r="J27" s="25" t="s">
        <v>103</v>
      </c>
    </row>
    <row r="28" spans="1:10">
      <c r="A28" s="25" t="s">
        <v>49</v>
      </c>
      <c r="B28" s="25"/>
      <c r="C28" s="25"/>
      <c r="D28" s="25"/>
      <c r="E28" s="25"/>
      <c r="F28" s="25"/>
      <c r="G28" s="25"/>
      <c r="H28" s="25"/>
      <c r="I28" s="25">
        <f>SUM(I4:I27)</f>
        <v>8874</v>
      </c>
      <c r="J28" s="25"/>
    </row>
  </sheetData>
  <mergeCells count="9">
    <mergeCell ref="A1:J1"/>
    <mergeCell ref="D25:E25"/>
    <mergeCell ref="F25:G25"/>
    <mergeCell ref="A2:A3"/>
    <mergeCell ref="B2:B3"/>
    <mergeCell ref="C2:C3"/>
    <mergeCell ref="H2:H3"/>
    <mergeCell ref="I2:I3"/>
    <mergeCell ref="J2:J3"/>
  </mergeCells>
  <phoneticPr fontId="4" type="noConversion"/>
  <pageMargins left="0.4" right="0.19" top="1" bottom="1" header="0.5" footer="0.5"/>
  <pageSetup paperSize="9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pane ySplit="3" topLeftCell="A4" activePane="bottomLeft" state="frozen"/>
      <selection pane="bottomLeft" activeCell="O17" sqref="O17"/>
    </sheetView>
  </sheetViews>
  <sheetFormatPr defaultColWidth="9" defaultRowHeight="16.2"/>
  <cols>
    <col min="1" max="1" width="27.21875" style="17" bestFit="1" customWidth="1"/>
    <col min="2" max="2" width="4.77734375" style="17" bestFit="1" customWidth="1"/>
    <col min="3" max="3" width="5" style="17" customWidth="1"/>
    <col min="4" max="7" width="5.88671875" style="17" bestFit="1" customWidth="1"/>
    <col min="8" max="8" width="4.77734375" style="17" bestFit="1" customWidth="1"/>
    <col min="9" max="9" width="6.33203125" style="17" bestFit="1" customWidth="1"/>
    <col min="10" max="10" width="16.109375" style="17" bestFit="1" customWidth="1"/>
    <col min="11" max="16384" width="9" style="17"/>
  </cols>
  <sheetData>
    <row r="1" spans="1:10" ht="24.6">
      <c r="A1" s="96" t="s">
        <v>87</v>
      </c>
      <c r="B1" s="96"/>
      <c r="C1" s="96"/>
      <c r="D1" s="96"/>
      <c r="E1" s="96"/>
      <c r="F1" s="96"/>
      <c r="G1" s="96"/>
      <c r="H1" s="96"/>
      <c r="I1" s="96"/>
      <c r="J1" s="96"/>
    </row>
    <row r="2" spans="1:10">
      <c r="A2" s="107" t="s">
        <v>43</v>
      </c>
      <c r="B2" s="107" t="s">
        <v>55</v>
      </c>
      <c r="C2" s="107" t="s">
        <v>56</v>
      </c>
      <c r="D2" s="26" t="s">
        <v>77</v>
      </c>
      <c r="E2" s="26" t="s">
        <v>78</v>
      </c>
      <c r="F2" s="26" t="s">
        <v>79</v>
      </c>
      <c r="G2" s="26" t="s">
        <v>80</v>
      </c>
      <c r="H2" s="107" t="s">
        <v>28</v>
      </c>
      <c r="I2" s="107" t="s">
        <v>46</v>
      </c>
      <c r="J2" s="107" t="s">
        <v>81</v>
      </c>
    </row>
    <row r="3" spans="1:10">
      <c r="A3" s="108"/>
      <c r="B3" s="108"/>
      <c r="C3" s="108"/>
      <c r="D3" s="27" t="s">
        <v>82</v>
      </c>
      <c r="E3" s="27" t="s">
        <v>83</v>
      </c>
      <c r="F3" s="27" t="s">
        <v>84</v>
      </c>
      <c r="G3" s="27" t="s">
        <v>85</v>
      </c>
      <c r="H3" s="108"/>
      <c r="I3" s="108"/>
      <c r="J3" s="108"/>
    </row>
    <row r="4" spans="1:10">
      <c r="A4" s="25" t="s">
        <v>86</v>
      </c>
      <c r="B4" s="25">
        <v>283</v>
      </c>
      <c r="C4" s="25">
        <v>172</v>
      </c>
      <c r="D4" s="25"/>
      <c r="E4" s="25"/>
      <c r="F4" s="25"/>
      <c r="G4" s="25"/>
      <c r="H4" s="25"/>
      <c r="I4" s="25">
        <f t="shared" ref="I4:I11" si="0">SUM(B4:H4)</f>
        <v>455</v>
      </c>
      <c r="J4" s="25" t="s">
        <v>119</v>
      </c>
    </row>
    <row r="5" spans="1:10">
      <c r="A5" s="25" t="s">
        <v>5</v>
      </c>
      <c r="B5" s="25">
        <v>252</v>
      </c>
      <c r="C5" s="25">
        <v>294</v>
      </c>
      <c r="D5" s="25"/>
      <c r="E5" s="25"/>
      <c r="F5" s="25"/>
      <c r="G5" s="25"/>
      <c r="H5" s="25"/>
      <c r="I5" s="25">
        <f t="shared" si="0"/>
        <v>546</v>
      </c>
      <c r="J5" s="25" t="s">
        <v>120</v>
      </c>
    </row>
    <row r="6" spans="1:10">
      <c r="A6" s="25" t="s">
        <v>6</v>
      </c>
      <c r="B6" s="25"/>
      <c r="C6" s="25"/>
      <c r="D6" s="25">
        <v>51</v>
      </c>
      <c r="E6" s="25">
        <v>14</v>
      </c>
      <c r="F6" s="25"/>
      <c r="G6" s="25"/>
      <c r="H6" s="25"/>
      <c r="I6" s="25">
        <f t="shared" si="0"/>
        <v>65</v>
      </c>
      <c r="J6" s="25"/>
    </row>
    <row r="7" spans="1:10">
      <c r="A7" s="25" t="s">
        <v>7</v>
      </c>
      <c r="B7" s="25"/>
      <c r="C7" s="25"/>
      <c r="D7" s="25">
        <v>52</v>
      </c>
      <c r="E7" s="25">
        <v>34</v>
      </c>
      <c r="F7" s="25">
        <v>58</v>
      </c>
      <c r="G7" s="25">
        <v>50</v>
      </c>
      <c r="H7" s="25">
        <v>32</v>
      </c>
      <c r="I7" s="25">
        <f t="shared" si="0"/>
        <v>226</v>
      </c>
      <c r="J7" s="25"/>
    </row>
    <row r="8" spans="1:10">
      <c r="A8" s="25" t="s">
        <v>89</v>
      </c>
      <c r="B8" s="25">
        <v>268</v>
      </c>
      <c r="C8" s="25">
        <v>179</v>
      </c>
      <c r="D8" s="25"/>
      <c r="E8" s="25"/>
      <c r="F8" s="25"/>
      <c r="G8" s="25"/>
      <c r="H8" s="25"/>
      <c r="I8" s="25">
        <f t="shared" si="0"/>
        <v>447</v>
      </c>
      <c r="J8" s="28" t="s">
        <v>117</v>
      </c>
    </row>
    <row r="9" spans="1:10">
      <c r="A9" s="25" t="s">
        <v>60</v>
      </c>
      <c r="B9" s="25">
        <v>155</v>
      </c>
      <c r="C9" s="25">
        <v>201</v>
      </c>
      <c r="D9" s="25"/>
      <c r="E9" s="25"/>
      <c r="F9" s="25"/>
      <c r="G9" s="25"/>
      <c r="H9" s="25"/>
      <c r="I9" s="25">
        <f t="shared" si="0"/>
        <v>356</v>
      </c>
      <c r="J9" s="28" t="s">
        <v>118</v>
      </c>
    </row>
    <row r="10" spans="1:10">
      <c r="A10" s="25" t="s">
        <v>62</v>
      </c>
      <c r="B10" s="25">
        <v>98</v>
      </c>
      <c r="C10" s="25">
        <v>50</v>
      </c>
      <c r="D10" s="25"/>
      <c r="E10" s="25"/>
      <c r="F10" s="25"/>
      <c r="G10" s="25"/>
      <c r="H10" s="25"/>
      <c r="I10" s="25">
        <f t="shared" si="0"/>
        <v>148</v>
      </c>
      <c r="J10" s="28" t="s">
        <v>121</v>
      </c>
    </row>
    <row r="11" spans="1:10">
      <c r="A11" s="25" t="s">
        <v>64</v>
      </c>
      <c r="B11" s="25">
        <v>126</v>
      </c>
      <c r="C11" s="25">
        <v>98</v>
      </c>
      <c r="D11" s="25"/>
      <c r="E11" s="25"/>
      <c r="F11" s="25"/>
      <c r="G11" s="25"/>
      <c r="H11" s="25"/>
      <c r="I11" s="25">
        <f t="shared" si="0"/>
        <v>224</v>
      </c>
      <c r="J11" s="28" t="s">
        <v>122</v>
      </c>
    </row>
    <row r="12" spans="1:10">
      <c r="A12" s="25" t="s">
        <v>66</v>
      </c>
      <c r="B12" s="25"/>
      <c r="C12" s="25"/>
      <c r="D12" s="25"/>
      <c r="E12" s="25"/>
      <c r="F12" s="25"/>
      <c r="G12" s="25"/>
      <c r="H12" s="25"/>
      <c r="I12" s="25">
        <v>29</v>
      </c>
      <c r="J12" s="25" t="s">
        <v>114</v>
      </c>
    </row>
    <row r="13" spans="1:10">
      <c r="A13" s="25" t="s">
        <v>67</v>
      </c>
      <c r="B13" s="25"/>
      <c r="C13" s="25"/>
      <c r="D13" s="25"/>
      <c r="E13" s="25"/>
      <c r="F13" s="25"/>
      <c r="G13" s="25"/>
      <c r="H13" s="25"/>
      <c r="I13" s="25">
        <v>25</v>
      </c>
      <c r="J13" s="25" t="s">
        <v>115</v>
      </c>
    </row>
    <row r="14" spans="1:10">
      <c r="A14" s="25" t="s">
        <v>52</v>
      </c>
      <c r="B14" s="25"/>
      <c r="C14" s="25"/>
      <c r="D14" s="25"/>
      <c r="E14" s="25"/>
      <c r="F14" s="25"/>
      <c r="G14" s="25"/>
      <c r="H14" s="25"/>
      <c r="I14" s="25">
        <v>39</v>
      </c>
      <c r="J14" s="25" t="s">
        <v>116</v>
      </c>
    </row>
    <row r="15" spans="1:10">
      <c r="A15" s="25" t="s">
        <v>53</v>
      </c>
      <c r="B15" s="25"/>
      <c r="C15" s="25"/>
      <c r="D15" s="25"/>
      <c r="E15" s="25"/>
      <c r="F15" s="25"/>
      <c r="G15" s="25"/>
      <c r="H15" s="25"/>
      <c r="I15" s="25">
        <v>36</v>
      </c>
      <c r="J15" s="25" t="s">
        <v>94</v>
      </c>
    </row>
    <row r="16" spans="1:10">
      <c r="A16" s="25" t="s">
        <v>42</v>
      </c>
      <c r="B16" s="25"/>
      <c r="C16" s="25"/>
      <c r="D16" s="25"/>
      <c r="E16" s="25"/>
      <c r="F16" s="25"/>
      <c r="G16" s="25"/>
      <c r="H16" s="25"/>
      <c r="I16" s="25">
        <v>33</v>
      </c>
      <c r="J16" s="25" t="s">
        <v>91</v>
      </c>
    </row>
    <row r="17" spans="1:10">
      <c r="A17" s="25" t="s">
        <v>41</v>
      </c>
      <c r="B17" s="25"/>
      <c r="C17" s="25"/>
      <c r="D17" s="25"/>
      <c r="E17" s="25"/>
      <c r="F17" s="25"/>
      <c r="G17" s="25"/>
      <c r="H17" s="25"/>
      <c r="I17" s="25">
        <v>19</v>
      </c>
      <c r="J17" s="25" t="s">
        <v>51</v>
      </c>
    </row>
    <row r="18" spans="1:10">
      <c r="A18" s="25" t="s">
        <v>70</v>
      </c>
      <c r="B18" s="25"/>
      <c r="C18" s="25"/>
      <c r="D18" s="25"/>
      <c r="E18" s="25"/>
      <c r="F18" s="25"/>
      <c r="G18" s="25"/>
      <c r="H18" s="25"/>
      <c r="I18" s="25">
        <v>47</v>
      </c>
      <c r="J18" s="25" t="s">
        <v>91</v>
      </c>
    </row>
    <row r="19" spans="1:10">
      <c r="A19" s="25" t="s">
        <v>102</v>
      </c>
      <c r="B19" s="25"/>
      <c r="C19" s="25"/>
      <c r="D19" s="25"/>
      <c r="E19" s="25"/>
      <c r="F19" s="25"/>
      <c r="G19" s="25"/>
      <c r="H19" s="25"/>
      <c r="I19" s="25">
        <v>8</v>
      </c>
      <c r="J19" s="25"/>
    </row>
    <row r="20" spans="1:10">
      <c r="A20" s="25" t="s">
        <v>92</v>
      </c>
      <c r="B20" s="25"/>
      <c r="C20" s="25"/>
      <c r="D20" s="25"/>
      <c r="E20" s="25"/>
      <c r="F20" s="25"/>
      <c r="G20" s="25"/>
      <c r="H20" s="25"/>
      <c r="I20" s="25">
        <v>103</v>
      </c>
      <c r="J20" s="25"/>
    </row>
    <row r="21" spans="1:10">
      <c r="A21" s="25" t="s">
        <v>71</v>
      </c>
      <c r="B21" s="25"/>
      <c r="C21" s="25"/>
      <c r="D21" s="25"/>
      <c r="E21" s="25"/>
      <c r="F21" s="25"/>
      <c r="G21" s="25"/>
      <c r="H21" s="25"/>
      <c r="I21" s="25">
        <v>304</v>
      </c>
      <c r="J21" s="25"/>
    </row>
    <row r="22" spans="1:10">
      <c r="A22" s="25" t="s">
        <v>39</v>
      </c>
      <c r="B22" s="25"/>
      <c r="C22" s="25"/>
      <c r="D22" s="25"/>
      <c r="E22" s="25"/>
      <c r="F22" s="25"/>
      <c r="G22" s="25"/>
      <c r="H22" s="25"/>
      <c r="I22" s="25">
        <v>331</v>
      </c>
      <c r="J22" s="25" t="s">
        <v>90</v>
      </c>
    </row>
    <row r="23" spans="1:10">
      <c r="A23" s="25" t="s">
        <v>40</v>
      </c>
      <c r="B23" s="25"/>
      <c r="C23" s="25"/>
      <c r="D23" s="25">
        <v>411</v>
      </c>
      <c r="E23" s="25">
        <v>326</v>
      </c>
      <c r="F23" s="25">
        <v>87</v>
      </c>
      <c r="G23" s="25">
        <v>100</v>
      </c>
      <c r="H23" s="25"/>
      <c r="I23" s="25">
        <f>SUM(B23:H23)</f>
        <v>924</v>
      </c>
      <c r="J23" s="25"/>
    </row>
    <row r="24" spans="1:10">
      <c r="A24" s="25" t="s">
        <v>72</v>
      </c>
      <c r="B24" s="25"/>
      <c r="C24" s="25"/>
      <c r="D24" s="25"/>
      <c r="E24" s="25"/>
      <c r="F24" s="25"/>
      <c r="G24" s="25"/>
      <c r="H24" s="25"/>
      <c r="I24" s="25">
        <v>3404</v>
      </c>
      <c r="J24" s="25"/>
    </row>
    <row r="25" spans="1:10">
      <c r="A25" s="25" t="s">
        <v>73</v>
      </c>
      <c r="B25" s="25"/>
      <c r="C25" s="25"/>
      <c r="D25" s="25"/>
      <c r="E25" s="25"/>
      <c r="F25" s="25"/>
      <c r="G25" s="25"/>
      <c r="H25" s="25"/>
      <c r="I25" s="25">
        <v>434</v>
      </c>
      <c r="J25" s="25"/>
    </row>
    <row r="26" spans="1:10">
      <c r="A26" s="25" t="s">
        <v>74</v>
      </c>
      <c r="B26" s="25"/>
      <c r="C26" s="25"/>
      <c r="D26" s="120">
        <v>204</v>
      </c>
      <c r="E26" s="121"/>
      <c r="F26" s="120">
        <v>96</v>
      </c>
      <c r="G26" s="121"/>
      <c r="H26" s="25"/>
      <c r="I26" s="25">
        <f>SUM(B26:H26)</f>
        <v>300</v>
      </c>
      <c r="J26" s="25"/>
    </row>
    <row r="27" spans="1:10">
      <c r="A27" s="25" t="s">
        <v>75</v>
      </c>
      <c r="B27" s="25"/>
      <c r="C27" s="25"/>
      <c r="D27" s="120">
        <v>1018</v>
      </c>
      <c r="E27" s="121"/>
      <c r="F27" s="120">
        <v>37</v>
      </c>
      <c r="G27" s="121"/>
      <c r="H27" s="25"/>
      <c r="I27" s="25">
        <f>SUM(B27:H27)</f>
        <v>1055</v>
      </c>
      <c r="J27" s="25"/>
    </row>
    <row r="28" spans="1:10">
      <c r="A28" s="25" t="s">
        <v>88</v>
      </c>
      <c r="B28" s="25"/>
      <c r="C28" s="25"/>
      <c r="D28" s="25"/>
      <c r="E28" s="25"/>
      <c r="F28" s="25"/>
      <c r="G28" s="25"/>
      <c r="H28" s="25"/>
      <c r="I28" s="25">
        <f>SUM(I4:I27)</f>
        <v>9558</v>
      </c>
      <c r="J28" s="25"/>
    </row>
  </sheetData>
  <mergeCells count="11">
    <mergeCell ref="F27:G27"/>
    <mergeCell ref="D27:E27"/>
    <mergeCell ref="D26:E26"/>
    <mergeCell ref="F26:G26"/>
    <mergeCell ref="A1:J1"/>
    <mergeCell ref="A2:A3"/>
    <mergeCell ref="B2:B3"/>
    <mergeCell ref="C2:C3"/>
    <mergeCell ref="H2:H3"/>
    <mergeCell ref="I2:I3"/>
    <mergeCell ref="J2:J3"/>
  </mergeCells>
  <phoneticPr fontId="4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pane ySplit="1" topLeftCell="A2" activePane="bottomLeft" state="frozen"/>
      <selection pane="bottomLeft" activeCell="G5" sqref="G5"/>
    </sheetView>
  </sheetViews>
  <sheetFormatPr defaultColWidth="9" defaultRowHeight="16.2"/>
  <cols>
    <col min="1" max="1" width="29.33203125" style="18" bestFit="1" customWidth="1"/>
    <col min="2" max="4" width="10.21875" style="18" bestFit="1" customWidth="1"/>
    <col min="5" max="5" width="10.21875" style="23" bestFit="1" customWidth="1"/>
    <col min="6" max="16384" width="9" style="23"/>
  </cols>
  <sheetData>
    <row r="1" spans="1:5" ht="16.5" customHeight="1">
      <c r="A1" s="19" t="s">
        <v>43</v>
      </c>
      <c r="B1" s="19" t="s">
        <v>47</v>
      </c>
      <c r="C1" s="19" t="s">
        <v>44</v>
      </c>
      <c r="D1" s="19" t="s">
        <v>45</v>
      </c>
      <c r="E1" s="19" t="s">
        <v>93</v>
      </c>
    </row>
    <row r="2" spans="1:5" s="34" customFormat="1">
      <c r="A2" s="31" t="s">
        <v>4</v>
      </c>
      <c r="B2" s="32">
        <v>421</v>
      </c>
      <c r="C2" s="32">
        <v>462</v>
      </c>
      <c r="D2" s="32">
        <v>472</v>
      </c>
      <c r="E2" s="33">
        <v>455</v>
      </c>
    </row>
    <row r="3" spans="1:5" s="34" customFormat="1">
      <c r="A3" s="35" t="s">
        <v>5</v>
      </c>
      <c r="B3" s="32">
        <v>361</v>
      </c>
      <c r="C3" s="32">
        <v>575</v>
      </c>
      <c r="D3" s="32">
        <v>484</v>
      </c>
      <c r="E3" s="33">
        <v>546</v>
      </c>
    </row>
    <row r="4" spans="1:5" s="34" customFormat="1">
      <c r="A4" s="31" t="s">
        <v>6</v>
      </c>
      <c r="B4" s="32">
        <v>22</v>
      </c>
      <c r="C4" s="32">
        <v>102</v>
      </c>
      <c r="D4" s="32">
        <v>105</v>
      </c>
      <c r="E4" s="33">
        <v>65</v>
      </c>
    </row>
    <row r="5" spans="1:5" s="34" customFormat="1">
      <c r="A5" s="32" t="s">
        <v>7</v>
      </c>
      <c r="B5" s="32">
        <v>390</v>
      </c>
      <c r="C5" s="32">
        <v>228</v>
      </c>
      <c r="D5" s="32">
        <v>233</v>
      </c>
      <c r="E5" s="33">
        <v>226</v>
      </c>
    </row>
    <row r="6" spans="1:5" s="34" customFormat="1">
      <c r="A6" s="31" t="s">
        <v>8</v>
      </c>
      <c r="B6" s="32">
        <v>9</v>
      </c>
      <c r="C6" s="32">
        <v>11</v>
      </c>
      <c r="D6" s="32" t="s">
        <v>104</v>
      </c>
      <c r="E6" s="32" t="s">
        <v>104</v>
      </c>
    </row>
    <row r="7" spans="1:5" s="34" customFormat="1">
      <c r="A7" s="31" t="s">
        <v>105</v>
      </c>
      <c r="B7" s="32">
        <v>420</v>
      </c>
      <c r="C7" s="32">
        <v>424</v>
      </c>
      <c r="D7" s="32">
        <v>578</v>
      </c>
      <c r="E7" s="33">
        <v>447</v>
      </c>
    </row>
    <row r="8" spans="1:5" s="34" customFormat="1">
      <c r="A8" s="31" t="s">
        <v>10</v>
      </c>
      <c r="B8" s="32">
        <v>280</v>
      </c>
      <c r="C8" s="32">
        <v>319</v>
      </c>
      <c r="D8" s="32">
        <v>312</v>
      </c>
      <c r="E8" s="33">
        <v>356</v>
      </c>
    </row>
    <row r="9" spans="1:5" s="34" customFormat="1">
      <c r="A9" s="35" t="s">
        <v>11</v>
      </c>
      <c r="B9" s="32">
        <v>111</v>
      </c>
      <c r="C9" s="32">
        <v>124</v>
      </c>
      <c r="D9" s="36">
        <v>129</v>
      </c>
      <c r="E9" s="33">
        <v>148</v>
      </c>
    </row>
    <row r="10" spans="1:5" s="34" customFormat="1">
      <c r="A10" s="35" t="s">
        <v>12</v>
      </c>
      <c r="B10" s="32">
        <v>161</v>
      </c>
      <c r="C10" s="32">
        <v>215</v>
      </c>
      <c r="D10" s="36">
        <v>224</v>
      </c>
      <c r="E10" s="33">
        <v>224</v>
      </c>
    </row>
    <row r="11" spans="1:5" s="34" customFormat="1">
      <c r="A11" s="31" t="s">
        <v>13</v>
      </c>
      <c r="B11" s="32">
        <v>23</v>
      </c>
      <c r="C11" s="32">
        <v>12</v>
      </c>
      <c r="D11" s="32">
        <v>24</v>
      </c>
      <c r="E11" s="33">
        <v>29</v>
      </c>
    </row>
    <row r="12" spans="1:5" s="34" customFormat="1">
      <c r="A12" s="31" t="s">
        <v>106</v>
      </c>
      <c r="B12" s="32" t="s">
        <v>104</v>
      </c>
      <c r="C12" s="32">
        <v>96</v>
      </c>
      <c r="D12" s="32" t="s">
        <v>104</v>
      </c>
      <c r="E12" s="32" t="s">
        <v>104</v>
      </c>
    </row>
    <row r="13" spans="1:5">
      <c r="A13" s="21" t="s">
        <v>15</v>
      </c>
      <c r="B13" s="19">
        <v>48</v>
      </c>
      <c r="C13" s="19">
        <v>44</v>
      </c>
      <c r="D13" s="19">
        <v>45</v>
      </c>
      <c r="E13" s="25">
        <v>25</v>
      </c>
    </row>
    <row r="14" spans="1:5">
      <c r="A14" s="21" t="s">
        <v>16</v>
      </c>
      <c r="B14" s="19">
        <v>33</v>
      </c>
      <c r="C14" s="19">
        <v>49</v>
      </c>
      <c r="D14" s="19">
        <v>49</v>
      </c>
      <c r="E14" s="25">
        <v>39</v>
      </c>
    </row>
    <row r="15" spans="1:5">
      <c r="A15" s="20" t="s">
        <v>97</v>
      </c>
      <c r="B15" s="19">
        <v>16</v>
      </c>
      <c r="C15" s="19">
        <v>27</v>
      </c>
      <c r="D15" s="19">
        <v>49</v>
      </c>
      <c r="E15" s="25">
        <v>36</v>
      </c>
    </row>
    <row r="16" spans="1:5">
      <c r="A16" s="21" t="s">
        <v>98</v>
      </c>
      <c r="B16" s="19">
        <v>46</v>
      </c>
      <c r="C16" s="19">
        <v>34</v>
      </c>
      <c r="D16" s="19">
        <v>35</v>
      </c>
      <c r="E16" s="25">
        <v>33</v>
      </c>
    </row>
    <row r="17" spans="1:5">
      <c r="A17" s="20" t="s">
        <v>99</v>
      </c>
      <c r="B17" s="19">
        <v>14</v>
      </c>
      <c r="C17" s="24">
        <v>18</v>
      </c>
      <c r="D17" s="19">
        <v>10</v>
      </c>
      <c r="E17" s="25">
        <v>19</v>
      </c>
    </row>
    <row r="18" spans="1:5">
      <c r="A18" s="20" t="s">
        <v>100</v>
      </c>
      <c r="B18" s="19" t="s">
        <v>48</v>
      </c>
      <c r="C18" s="19" t="s">
        <v>48</v>
      </c>
      <c r="D18" s="19">
        <v>72</v>
      </c>
      <c r="E18" s="25">
        <v>47</v>
      </c>
    </row>
    <row r="19" spans="1:5" s="39" customFormat="1">
      <c r="A19" s="37" t="s">
        <v>107</v>
      </c>
      <c r="B19" s="15" t="s">
        <v>108</v>
      </c>
      <c r="C19" s="15" t="s">
        <v>108</v>
      </c>
      <c r="D19" s="30">
        <v>10</v>
      </c>
      <c r="E19" s="38">
        <v>8</v>
      </c>
    </row>
    <row r="20" spans="1:5">
      <c r="A20" s="20" t="s">
        <v>101</v>
      </c>
      <c r="B20" s="19" t="s">
        <v>48</v>
      </c>
      <c r="C20" s="19" t="s">
        <v>48</v>
      </c>
      <c r="D20" s="19" t="s">
        <v>48</v>
      </c>
      <c r="E20" s="25">
        <v>103</v>
      </c>
    </row>
    <row r="21" spans="1:5">
      <c r="A21" s="20" t="s">
        <v>95</v>
      </c>
      <c r="B21" s="19">
        <v>94</v>
      </c>
      <c r="C21" s="24">
        <v>85</v>
      </c>
      <c r="D21" s="19">
        <v>303</v>
      </c>
      <c r="E21" s="25">
        <v>304</v>
      </c>
    </row>
    <row r="22" spans="1:5" s="34" customFormat="1">
      <c r="A22" s="31" t="s">
        <v>2</v>
      </c>
      <c r="B22" s="32">
        <v>294</v>
      </c>
      <c r="C22" s="32">
        <v>336</v>
      </c>
      <c r="D22" s="32">
        <v>337</v>
      </c>
      <c r="E22" s="33">
        <v>331</v>
      </c>
    </row>
    <row r="23" spans="1:5" s="39" customFormat="1">
      <c r="A23" s="37" t="s">
        <v>1</v>
      </c>
      <c r="B23" s="15">
        <v>753</v>
      </c>
      <c r="C23" s="15">
        <v>1005</v>
      </c>
      <c r="D23" s="15">
        <v>811</v>
      </c>
      <c r="E23" s="38">
        <v>924</v>
      </c>
    </row>
    <row r="24" spans="1:5" s="39" customFormat="1">
      <c r="A24" s="37" t="s">
        <v>109</v>
      </c>
      <c r="B24" s="15">
        <v>3395</v>
      </c>
      <c r="C24" s="15">
        <v>3116</v>
      </c>
      <c r="D24" s="15">
        <v>3492</v>
      </c>
      <c r="E24" s="38">
        <v>3838</v>
      </c>
    </row>
    <row r="25" spans="1:5" s="39" customFormat="1">
      <c r="A25" s="15" t="s">
        <v>110</v>
      </c>
      <c r="B25" s="15" t="s">
        <v>111</v>
      </c>
      <c r="C25" s="15" t="s">
        <v>111</v>
      </c>
      <c r="D25" s="15">
        <v>300</v>
      </c>
      <c r="E25" s="38">
        <v>300</v>
      </c>
    </row>
    <row r="26" spans="1:5" s="34" customFormat="1">
      <c r="A26" s="32" t="s">
        <v>38</v>
      </c>
      <c r="B26" s="32" t="s">
        <v>108</v>
      </c>
      <c r="C26" s="32" t="s">
        <v>108</v>
      </c>
      <c r="D26" s="32">
        <v>59</v>
      </c>
      <c r="E26" s="32" t="s">
        <v>108</v>
      </c>
    </row>
    <row r="27" spans="1:5" s="39" customFormat="1">
      <c r="A27" s="40" t="s">
        <v>14</v>
      </c>
      <c r="B27" s="15">
        <v>674</v>
      </c>
      <c r="C27" s="15">
        <v>1014</v>
      </c>
      <c r="D27" s="30">
        <v>741</v>
      </c>
      <c r="E27" s="7">
        <v>1055</v>
      </c>
    </row>
    <row r="28" spans="1:5">
      <c r="A28" s="22" t="s">
        <v>46</v>
      </c>
      <c r="B28" s="24">
        <f>SUM(B2:B27)</f>
        <v>7565</v>
      </c>
      <c r="C28" s="24">
        <f>SUM(C2:C27)</f>
        <v>8296</v>
      </c>
      <c r="D28" s="24">
        <f>SUM(D2:D27)</f>
        <v>8874</v>
      </c>
      <c r="E28" s="29">
        <f>SUM(E2:E27)</f>
        <v>9558</v>
      </c>
    </row>
    <row r="30" spans="1:5">
      <c r="A30" s="41" t="s">
        <v>112</v>
      </c>
      <c r="B30" s="41"/>
      <c r="C30" s="41"/>
      <c r="D30" s="41"/>
      <c r="E30" s="41"/>
    </row>
    <row r="31" spans="1:5">
      <c r="A31" s="41" t="s">
        <v>113</v>
      </c>
      <c r="B31" s="41"/>
      <c r="C31" s="41"/>
      <c r="D31" s="41"/>
      <c r="E31" s="41"/>
    </row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pane ySplit="3" topLeftCell="A4" activePane="bottomLeft" state="frozen"/>
      <selection pane="bottomLeft" activeCell="A4" sqref="A4:XFD4"/>
    </sheetView>
  </sheetViews>
  <sheetFormatPr defaultColWidth="9" defaultRowHeight="16.2"/>
  <cols>
    <col min="1" max="1" width="27.21875" style="17" bestFit="1" customWidth="1"/>
    <col min="2" max="2" width="4.77734375" style="17" bestFit="1" customWidth="1"/>
    <col min="3" max="3" width="5" style="17" customWidth="1"/>
    <col min="4" max="7" width="5.88671875" style="17" bestFit="1" customWidth="1"/>
    <col min="8" max="8" width="4.77734375" style="17" bestFit="1" customWidth="1"/>
    <col min="9" max="9" width="6.33203125" style="17" bestFit="1" customWidth="1"/>
    <col min="10" max="10" width="20.44140625" style="17" bestFit="1" customWidth="1"/>
    <col min="11" max="16384" width="9" style="17"/>
  </cols>
  <sheetData>
    <row r="1" spans="1:10" ht="24.6">
      <c r="A1" s="96" t="s">
        <v>127</v>
      </c>
      <c r="B1" s="96"/>
      <c r="C1" s="96"/>
      <c r="D1" s="96"/>
      <c r="E1" s="96"/>
      <c r="F1" s="96"/>
      <c r="G1" s="96"/>
      <c r="H1" s="96"/>
      <c r="I1" s="96"/>
      <c r="J1" s="96"/>
    </row>
    <row r="2" spans="1:10">
      <c r="A2" s="107" t="s">
        <v>43</v>
      </c>
      <c r="B2" s="107" t="s">
        <v>55</v>
      </c>
      <c r="C2" s="107" t="s">
        <v>56</v>
      </c>
      <c r="D2" s="26" t="s">
        <v>77</v>
      </c>
      <c r="E2" s="26" t="s">
        <v>78</v>
      </c>
      <c r="F2" s="26" t="s">
        <v>79</v>
      </c>
      <c r="G2" s="26" t="s">
        <v>80</v>
      </c>
      <c r="H2" s="107" t="s">
        <v>28</v>
      </c>
      <c r="I2" s="107" t="s">
        <v>46</v>
      </c>
      <c r="J2" s="107" t="s">
        <v>81</v>
      </c>
    </row>
    <row r="3" spans="1:10">
      <c r="A3" s="108"/>
      <c r="B3" s="108"/>
      <c r="C3" s="108"/>
      <c r="D3" s="27" t="s">
        <v>82</v>
      </c>
      <c r="E3" s="27" t="s">
        <v>83</v>
      </c>
      <c r="F3" s="27" t="s">
        <v>84</v>
      </c>
      <c r="G3" s="27" t="s">
        <v>85</v>
      </c>
      <c r="H3" s="108"/>
      <c r="I3" s="108"/>
      <c r="J3" s="108"/>
    </row>
    <row r="4" spans="1:10">
      <c r="A4" s="25" t="s">
        <v>86</v>
      </c>
      <c r="B4" s="25">
        <v>290</v>
      </c>
      <c r="C4" s="25">
        <v>145</v>
      </c>
      <c r="D4" s="25"/>
      <c r="E4" s="25"/>
      <c r="F4" s="25"/>
      <c r="G4" s="25"/>
      <c r="H4" s="25"/>
      <c r="I4" s="25">
        <f t="shared" ref="I4:I11" si="0">SUM(B4:H4)</f>
        <v>435</v>
      </c>
      <c r="J4" s="25" t="s">
        <v>124</v>
      </c>
    </row>
    <row r="5" spans="1:10">
      <c r="A5" s="25" t="s">
        <v>5</v>
      </c>
      <c r="B5" s="25">
        <v>267</v>
      </c>
      <c r="C5" s="25">
        <v>272</v>
      </c>
      <c r="D5" s="25"/>
      <c r="E5" s="25"/>
      <c r="F5" s="25"/>
      <c r="G5" s="25"/>
      <c r="H5" s="25"/>
      <c r="I5" s="25">
        <f t="shared" si="0"/>
        <v>539</v>
      </c>
      <c r="J5" s="25" t="s">
        <v>138</v>
      </c>
    </row>
    <row r="6" spans="1:10">
      <c r="A6" s="25" t="s">
        <v>6</v>
      </c>
      <c r="B6" s="25"/>
      <c r="C6" s="25"/>
      <c r="D6" s="25">
        <v>38</v>
      </c>
      <c r="E6" s="25">
        <v>12</v>
      </c>
      <c r="F6" s="25"/>
      <c r="G6" s="25"/>
      <c r="H6" s="25"/>
      <c r="I6" s="25">
        <f t="shared" si="0"/>
        <v>50</v>
      </c>
      <c r="J6" s="25"/>
    </row>
    <row r="7" spans="1:10">
      <c r="A7" s="25" t="s">
        <v>7</v>
      </c>
      <c r="B7" s="25"/>
      <c r="C7" s="25"/>
      <c r="D7" s="25">
        <v>55</v>
      </c>
      <c r="E7" s="25">
        <v>21</v>
      </c>
      <c r="F7" s="25">
        <v>56</v>
      </c>
      <c r="G7" s="25">
        <v>52</v>
      </c>
      <c r="H7" s="25">
        <v>24</v>
      </c>
      <c r="I7" s="25">
        <f t="shared" si="0"/>
        <v>208</v>
      </c>
      <c r="J7" s="25"/>
    </row>
    <row r="8" spans="1:10">
      <c r="A8" s="25" t="s">
        <v>89</v>
      </c>
      <c r="B8" s="25">
        <v>262</v>
      </c>
      <c r="C8" s="25">
        <v>175</v>
      </c>
      <c r="D8" s="25"/>
      <c r="E8" s="25"/>
      <c r="F8" s="25"/>
      <c r="G8" s="25"/>
      <c r="H8" s="25"/>
      <c r="I8" s="25">
        <f t="shared" si="0"/>
        <v>437</v>
      </c>
      <c r="J8" s="28" t="s">
        <v>135</v>
      </c>
    </row>
    <row r="9" spans="1:10">
      <c r="A9" s="25" t="s">
        <v>60</v>
      </c>
      <c r="B9" s="25">
        <v>179</v>
      </c>
      <c r="C9" s="25">
        <v>226</v>
      </c>
      <c r="D9" s="25"/>
      <c r="E9" s="25"/>
      <c r="F9" s="25"/>
      <c r="G9" s="25"/>
      <c r="H9" s="25"/>
      <c r="I9" s="25">
        <f t="shared" si="0"/>
        <v>405</v>
      </c>
      <c r="J9" s="28" t="s">
        <v>134</v>
      </c>
    </row>
    <row r="10" spans="1:10">
      <c r="A10" s="25" t="s">
        <v>62</v>
      </c>
      <c r="B10" s="25">
        <v>90</v>
      </c>
      <c r="C10" s="25">
        <v>55</v>
      </c>
      <c r="D10" s="25"/>
      <c r="E10" s="25"/>
      <c r="F10" s="25"/>
      <c r="G10" s="25"/>
      <c r="H10" s="25"/>
      <c r="I10" s="25">
        <f t="shared" si="0"/>
        <v>145</v>
      </c>
      <c r="J10" s="28" t="s">
        <v>131</v>
      </c>
    </row>
    <row r="11" spans="1:10">
      <c r="A11" s="25" t="s">
        <v>64</v>
      </c>
      <c r="B11" s="25">
        <v>127</v>
      </c>
      <c r="C11" s="25">
        <v>115</v>
      </c>
      <c r="D11" s="25"/>
      <c r="E11" s="25"/>
      <c r="F11" s="25"/>
      <c r="G11" s="25"/>
      <c r="H11" s="25"/>
      <c r="I11" s="25">
        <f t="shared" si="0"/>
        <v>242</v>
      </c>
      <c r="J11" s="28" t="s">
        <v>132</v>
      </c>
    </row>
    <row r="12" spans="1:10">
      <c r="A12" s="25" t="s">
        <v>66</v>
      </c>
      <c r="B12" s="25"/>
      <c r="C12" s="25"/>
      <c r="D12" s="25"/>
      <c r="E12" s="25"/>
      <c r="F12" s="25"/>
      <c r="G12" s="25"/>
      <c r="H12" s="25"/>
      <c r="I12" s="25">
        <v>56</v>
      </c>
      <c r="J12" s="25" t="s">
        <v>136</v>
      </c>
    </row>
    <row r="13" spans="1:10">
      <c r="A13" s="25" t="s">
        <v>129</v>
      </c>
      <c r="B13" s="25">
        <v>201</v>
      </c>
      <c r="C13" s="25"/>
      <c r="D13" s="25"/>
      <c r="E13" s="25"/>
      <c r="F13" s="25"/>
      <c r="G13" s="25"/>
      <c r="H13" s="25"/>
      <c r="I13" s="25">
        <f>SUM(B13:H13)</f>
        <v>201</v>
      </c>
      <c r="J13" s="25" t="s">
        <v>130</v>
      </c>
    </row>
    <row r="14" spans="1:10">
      <c r="A14" s="25" t="s">
        <v>67</v>
      </c>
      <c r="B14" s="25"/>
      <c r="C14" s="25"/>
      <c r="D14" s="25"/>
      <c r="E14" s="25"/>
      <c r="F14" s="25"/>
      <c r="G14" s="25"/>
      <c r="H14" s="25"/>
      <c r="I14" s="25">
        <v>23</v>
      </c>
      <c r="J14" s="25" t="s">
        <v>137</v>
      </c>
    </row>
    <row r="15" spans="1:10">
      <c r="A15" s="25" t="s">
        <v>52</v>
      </c>
      <c r="B15" s="25"/>
      <c r="C15" s="25"/>
      <c r="D15" s="25"/>
      <c r="E15" s="25"/>
      <c r="F15" s="25"/>
      <c r="G15" s="25"/>
      <c r="H15" s="25"/>
      <c r="I15" s="25">
        <v>30</v>
      </c>
      <c r="J15" s="25" t="s">
        <v>133</v>
      </c>
    </row>
    <row r="16" spans="1:10">
      <c r="A16" s="25" t="s">
        <v>53</v>
      </c>
      <c r="B16" s="25"/>
      <c r="C16" s="25"/>
      <c r="D16" s="25"/>
      <c r="E16" s="25"/>
      <c r="F16" s="25"/>
      <c r="G16" s="25"/>
      <c r="H16" s="25"/>
      <c r="I16" s="25">
        <v>38</v>
      </c>
      <c r="J16" s="25" t="s">
        <v>133</v>
      </c>
    </row>
    <row r="17" spans="1:10">
      <c r="A17" s="25" t="s">
        <v>42</v>
      </c>
      <c r="B17" s="25"/>
      <c r="C17" s="25"/>
      <c r="D17" s="25"/>
      <c r="E17" s="25"/>
      <c r="F17" s="25"/>
      <c r="G17" s="25"/>
      <c r="H17" s="25"/>
      <c r="I17" s="25">
        <v>28</v>
      </c>
      <c r="J17" s="25" t="s">
        <v>91</v>
      </c>
    </row>
    <row r="18" spans="1:10">
      <c r="A18" s="25" t="s">
        <v>41</v>
      </c>
      <c r="B18" s="25"/>
      <c r="C18" s="25"/>
      <c r="D18" s="25"/>
      <c r="E18" s="25"/>
      <c r="F18" s="120">
        <v>20</v>
      </c>
      <c r="G18" s="121"/>
      <c r="H18" s="25"/>
      <c r="I18" s="25">
        <f>SUM(B18:H18)</f>
        <v>20</v>
      </c>
      <c r="J18" s="25" t="s">
        <v>126</v>
      </c>
    </row>
    <row r="19" spans="1:10">
      <c r="A19" s="25" t="s">
        <v>70</v>
      </c>
      <c r="B19" s="25"/>
      <c r="C19" s="25"/>
      <c r="D19" s="25"/>
      <c r="E19" s="25"/>
      <c r="F19" s="25"/>
      <c r="G19" s="25"/>
      <c r="H19" s="25"/>
      <c r="I19" s="25">
        <v>64</v>
      </c>
      <c r="J19" s="25" t="s">
        <v>69</v>
      </c>
    </row>
    <row r="20" spans="1:10">
      <c r="A20" s="25" t="s">
        <v>102</v>
      </c>
      <c r="B20" s="25"/>
      <c r="C20" s="25"/>
      <c r="D20" s="25"/>
      <c r="E20" s="25"/>
      <c r="F20" s="25"/>
      <c r="G20" s="25"/>
      <c r="H20" s="25"/>
      <c r="I20" s="25">
        <v>10</v>
      </c>
      <c r="J20" s="25" t="s">
        <v>128</v>
      </c>
    </row>
    <row r="21" spans="1:10">
      <c r="A21" s="25" t="s">
        <v>92</v>
      </c>
      <c r="B21" s="25"/>
      <c r="C21" s="25"/>
      <c r="D21" s="25">
        <v>19</v>
      </c>
      <c r="E21" s="25">
        <v>19</v>
      </c>
      <c r="F21" s="120">
        <v>22</v>
      </c>
      <c r="G21" s="121"/>
      <c r="H21" s="25"/>
      <c r="I21" s="25">
        <f>SUM(B21:H21)</f>
        <v>60</v>
      </c>
      <c r="J21" s="25"/>
    </row>
    <row r="22" spans="1:10">
      <c r="A22" s="25" t="s">
        <v>71</v>
      </c>
      <c r="B22" s="25"/>
      <c r="C22" s="25"/>
      <c r="D22" s="25"/>
      <c r="E22" s="25"/>
      <c r="F22" s="25"/>
      <c r="G22" s="25"/>
      <c r="H22" s="25"/>
      <c r="I22" s="25">
        <v>395</v>
      </c>
      <c r="J22" s="25" t="s">
        <v>139</v>
      </c>
    </row>
    <row r="23" spans="1:10">
      <c r="A23" s="25" t="s">
        <v>39</v>
      </c>
      <c r="B23" s="25"/>
      <c r="C23" s="25"/>
      <c r="D23" s="25"/>
      <c r="E23" s="25"/>
      <c r="F23" s="25"/>
      <c r="G23" s="25"/>
      <c r="H23" s="25"/>
      <c r="I23" s="25">
        <v>324</v>
      </c>
      <c r="J23" s="25" t="s">
        <v>125</v>
      </c>
    </row>
    <row r="24" spans="1:10">
      <c r="A24" s="25" t="s">
        <v>40</v>
      </c>
      <c r="B24" s="25"/>
      <c r="C24" s="25"/>
      <c r="D24" s="25">
        <v>440</v>
      </c>
      <c r="E24" s="25">
        <v>341</v>
      </c>
      <c r="F24" s="25">
        <v>99</v>
      </c>
      <c r="G24" s="25">
        <v>122</v>
      </c>
      <c r="H24" s="25"/>
      <c r="I24" s="25">
        <f>SUM(B24:H24)</f>
        <v>1002</v>
      </c>
      <c r="J24" s="25"/>
    </row>
    <row r="25" spans="1:10">
      <c r="A25" s="25" t="s">
        <v>72</v>
      </c>
      <c r="B25" s="25"/>
      <c r="C25" s="25"/>
      <c r="D25" s="25"/>
      <c r="E25" s="25"/>
      <c r="F25" s="25"/>
      <c r="G25" s="25"/>
      <c r="H25" s="25"/>
      <c r="I25" s="25">
        <v>3273</v>
      </c>
      <c r="J25" s="25"/>
    </row>
    <row r="26" spans="1:10">
      <c r="A26" s="25" t="s">
        <v>73</v>
      </c>
      <c r="B26" s="25"/>
      <c r="C26" s="25"/>
      <c r="D26" s="25"/>
      <c r="E26" s="25"/>
      <c r="F26" s="25"/>
      <c r="G26" s="25"/>
      <c r="H26" s="25"/>
      <c r="I26" s="25">
        <v>438</v>
      </c>
      <c r="J26" s="25"/>
    </row>
    <row r="27" spans="1:10">
      <c r="A27" s="25" t="s">
        <v>75</v>
      </c>
      <c r="B27" s="120">
        <v>805</v>
      </c>
      <c r="C27" s="121"/>
      <c r="D27" s="120">
        <v>75</v>
      </c>
      <c r="E27" s="121"/>
      <c r="F27" s="120">
        <v>46</v>
      </c>
      <c r="G27" s="121"/>
      <c r="H27" s="25"/>
      <c r="I27" s="25">
        <f>SUM(B27:H27)</f>
        <v>926</v>
      </c>
      <c r="J27" s="25"/>
    </row>
    <row r="28" spans="1:10">
      <c r="A28" s="25" t="s">
        <v>123</v>
      </c>
      <c r="B28" s="120"/>
      <c r="C28" s="122"/>
      <c r="D28" s="122"/>
      <c r="E28" s="122"/>
      <c r="F28" s="122"/>
      <c r="G28" s="122"/>
      <c r="H28" s="121"/>
      <c r="I28" s="25">
        <f>SUM(I4:I27)</f>
        <v>9349</v>
      </c>
      <c r="J28" s="25"/>
    </row>
    <row r="29" spans="1:10">
      <c r="A29" s="25" t="s">
        <v>141</v>
      </c>
      <c r="B29" s="89"/>
      <c r="C29" s="90"/>
      <c r="D29" s="90"/>
      <c r="E29" s="90"/>
      <c r="F29" s="90"/>
      <c r="G29" s="90"/>
      <c r="H29" s="91"/>
      <c r="I29" s="25">
        <f>SUM(I14:I21)+F24+G24+F27+I26-1</f>
        <v>977</v>
      </c>
      <c r="J29" s="5"/>
    </row>
    <row r="30" spans="1:10">
      <c r="A30" s="25" t="s">
        <v>142</v>
      </c>
      <c r="B30" s="89"/>
      <c r="C30" s="90"/>
      <c r="D30" s="90"/>
      <c r="E30" s="90"/>
      <c r="F30" s="90"/>
      <c r="G30" s="90"/>
      <c r="H30" s="91"/>
      <c r="I30" s="25">
        <f>I28-I29</f>
        <v>8372</v>
      </c>
      <c r="J30" s="5"/>
    </row>
  </sheetData>
  <mergeCells count="15">
    <mergeCell ref="B28:H28"/>
    <mergeCell ref="F18:G18"/>
    <mergeCell ref="F21:G21"/>
    <mergeCell ref="B29:H29"/>
    <mergeCell ref="B30:H30"/>
    <mergeCell ref="J2:J3"/>
    <mergeCell ref="D27:E27"/>
    <mergeCell ref="F27:G27"/>
    <mergeCell ref="B27:C27"/>
    <mergeCell ref="A1:J1"/>
    <mergeCell ref="A2:A3"/>
    <mergeCell ref="B2:B3"/>
    <mergeCell ref="C2:C3"/>
    <mergeCell ref="H2:H3"/>
    <mergeCell ref="I2:I3"/>
  </mergeCells>
  <phoneticPr fontId="4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pane ySplit="3" topLeftCell="A4" activePane="bottomLeft" state="frozen"/>
      <selection pane="bottomLeft" activeCell="J20" sqref="J20"/>
    </sheetView>
  </sheetViews>
  <sheetFormatPr defaultColWidth="9" defaultRowHeight="16.2"/>
  <cols>
    <col min="1" max="1" width="27.21875" style="17" bestFit="1" customWidth="1"/>
    <col min="2" max="2" width="4.77734375" style="17" bestFit="1" customWidth="1"/>
    <col min="3" max="3" width="5" style="17" customWidth="1"/>
    <col min="4" max="7" width="5.88671875" style="17" bestFit="1" customWidth="1"/>
    <col min="8" max="8" width="4.77734375" style="17" bestFit="1" customWidth="1"/>
    <col min="9" max="9" width="6.33203125" style="17" bestFit="1" customWidth="1"/>
    <col min="10" max="10" width="20.44140625" style="17" bestFit="1" customWidth="1"/>
    <col min="11" max="16384" width="9" style="17"/>
  </cols>
  <sheetData>
    <row r="1" spans="1:10" ht="24.6">
      <c r="A1" s="96" t="s">
        <v>140</v>
      </c>
      <c r="B1" s="96"/>
      <c r="C1" s="96"/>
      <c r="D1" s="96"/>
      <c r="E1" s="96"/>
      <c r="F1" s="96"/>
      <c r="G1" s="96"/>
      <c r="H1" s="96"/>
      <c r="I1" s="96"/>
      <c r="J1" s="96"/>
    </row>
    <row r="2" spans="1:10">
      <c r="A2" s="107" t="s">
        <v>43</v>
      </c>
      <c r="B2" s="107" t="s">
        <v>55</v>
      </c>
      <c r="C2" s="107" t="s">
        <v>56</v>
      </c>
      <c r="D2" s="26" t="s">
        <v>77</v>
      </c>
      <c r="E2" s="26" t="s">
        <v>78</v>
      </c>
      <c r="F2" s="26" t="s">
        <v>79</v>
      </c>
      <c r="G2" s="26" t="s">
        <v>80</v>
      </c>
      <c r="H2" s="107" t="s">
        <v>28</v>
      </c>
      <c r="I2" s="107" t="s">
        <v>32</v>
      </c>
      <c r="J2" s="107" t="s">
        <v>81</v>
      </c>
    </row>
    <row r="3" spans="1:10">
      <c r="A3" s="108"/>
      <c r="B3" s="108"/>
      <c r="C3" s="108"/>
      <c r="D3" s="27" t="s">
        <v>82</v>
      </c>
      <c r="E3" s="27" t="s">
        <v>83</v>
      </c>
      <c r="F3" s="27" t="s">
        <v>84</v>
      </c>
      <c r="G3" s="27" t="s">
        <v>85</v>
      </c>
      <c r="H3" s="108"/>
      <c r="I3" s="108"/>
      <c r="J3" s="108"/>
    </row>
    <row r="4" spans="1:10">
      <c r="A4" s="25" t="s">
        <v>86</v>
      </c>
      <c r="B4" s="25">
        <v>271</v>
      </c>
      <c r="C4" s="25">
        <v>194</v>
      </c>
      <c r="D4" s="25"/>
      <c r="E4" s="25"/>
      <c r="F4" s="25"/>
      <c r="G4" s="25"/>
      <c r="H4" s="25"/>
      <c r="I4" s="25">
        <f t="shared" ref="I4:I11" si="0">SUM(B4:H4)</f>
        <v>465</v>
      </c>
      <c r="J4" s="25" t="s">
        <v>155</v>
      </c>
    </row>
    <row r="5" spans="1:10">
      <c r="A5" s="25" t="s">
        <v>5</v>
      </c>
      <c r="B5" s="25">
        <v>260</v>
      </c>
      <c r="C5" s="25">
        <v>311</v>
      </c>
      <c r="D5" s="25"/>
      <c r="E5" s="25"/>
      <c r="F5" s="25"/>
      <c r="G5" s="25"/>
      <c r="H5" s="25"/>
      <c r="I5" s="25">
        <f t="shared" si="0"/>
        <v>571</v>
      </c>
      <c r="J5" s="25" t="s">
        <v>154</v>
      </c>
    </row>
    <row r="6" spans="1:10">
      <c r="A6" s="25" t="s">
        <v>6</v>
      </c>
      <c r="B6" s="25"/>
      <c r="C6" s="25"/>
      <c r="D6" s="25">
        <v>30</v>
      </c>
      <c r="E6" s="25">
        <v>9</v>
      </c>
      <c r="F6" s="25"/>
      <c r="G6" s="25"/>
      <c r="H6" s="25"/>
      <c r="I6" s="25">
        <f t="shared" si="0"/>
        <v>39</v>
      </c>
      <c r="J6" s="25"/>
    </row>
    <row r="7" spans="1:10">
      <c r="A7" s="25" t="s">
        <v>7</v>
      </c>
      <c r="B7" s="25"/>
      <c r="C7" s="25"/>
      <c r="D7" s="25">
        <v>53</v>
      </c>
      <c r="E7" s="25">
        <v>23</v>
      </c>
      <c r="F7" s="25">
        <v>56</v>
      </c>
      <c r="G7" s="25">
        <v>50</v>
      </c>
      <c r="H7" s="25">
        <v>26</v>
      </c>
      <c r="I7" s="25">
        <f t="shared" si="0"/>
        <v>208</v>
      </c>
      <c r="J7" s="25"/>
    </row>
    <row r="8" spans="1:10">
      <c r="A8" s="25" t="s">
        <v>89</v>
      </c>
      <c r="B8" s="25">
        <v>242</v>
      </c>
      <c r="C8" s="25">
        <v>181</v>
      </c>
      <c r="D8" s="25"/>
      <c r="E8" s="25"/>
      <c r="F8" s="25"/>
      <c r="G8" s="25"/>
      <c r="H8" s="25"/>
      <c r="I8" s="25">
        <f t="shared" si="0"/>
        <v>423</v>
      </c>
      <c r="J8" s="28" t="s">
        <v>151</v>
      </c>
    </row>
    <row r="9" spans="1:10">
      <c r="A9" s="25" t="s">
        <v>60</v>
      </c>
      <c r="B9" s="25">
        <v>186</v>
      </c>
      <c r="C9" s="25">
        <v>188</v>
      </c>
      <c r="D9" s="25"/>
      <c r="E9" s="25"/>
      <c r="F9" s="25"/>
      <c r="G9" s="25"/>
      <c r="H9" s="25"/>
      <c r="I9" s="25">
        <f t="shared" si="0"/>
        <v>374</v>
      </c>
      <c r="J9" s="28" t="s">
        <v>150</v>
      </c>
    </row>
    <row r="10" spans="1:10">
      <c r="A10" s="25" t="s">
        <v>62</v>
      </c>
      <c r="B10" s="25">
        <v>73</v>
      </c>
      <c r="C10" s="25">
        <v>55</v>
      </c>
      <c r="D10" s="25"/>
      <c r="E10" s="25"/>
      <c r="F10" s="25"/>
      <c r="G10" s="25"/>
      <c r="H10" s="25"/>
      <c r="I10" s="25">
        <f t="shared" si="0"/>
        <v>128</v>
      </c>
      <c r="J10" s="28" t="s">
        <v>146</v>
      </c>
    </row>
    <row r="11" spans="1:10">
      <c r="A11" s="25" t="s">
        <v>64</v>
      </c>
      <c r="B11" s="25">
        <v>64</v>
      </c>
      <c r="C11" s="25">
        <v>58</v>
      </c>
      <c r="D11" s="25"/>
      <c r="E11" s="25"/>
      <c r="F11" s="25"/>
      <c r="G11" s="25"/>
      <c r="H11" s="25"/>
      <c r="I11" s="25">
        <f t="shared" si="0"/>
        <v>122</v>
      </c>
      <c r="J11" s="28" t="s">
        <v>148</v>
      </c>
    </row>
    <row r="12" spans="1:10">
      <c r="A12" s="25" t="s">
        <v>66</v>
      </c>
      <c r="B12" s="25"/>
      <c r="C12" s="25"/>
      <c r="D12" s="25"/>
      <c r="E12" s="25"/>
      <c r="F12" s="25"/>
      <c r="G12" s="25"/>
      <c r="H12" s="25"/>
      <c r="I12" s="25">
        <v>22</v>
      </c>
      <c r="J12" s="25" t="s">
        <v>149</v>
      </c>
    </row>
    <row r="13" spans="1:10">
      <c r="A13" s="25" t="s">
        <v>129</v>
      </c>
      <c r="B13" s="25">
        <v>189</v>
      </c>
      <c r="C13" s="25"/>
      <c r="D13" s="25"/>
      <c r="E13" s="25"/>
      <c r="F13" s="25"/>
      <c r="G13" s="25"/>
      <c r="H13" s="25"/>
      <c r="I13" s="25">
        <f>SUM(B13:H13)</f>
        <v>189</v>
      </c>
      <c r="J13" s="25" t="s">
        <v>147</v>
      </c>
    </row>
    <row r="14" spans="1:10">
      <c r="A14" s="25" t="s">
        <v>67</v>
      </c>
      <c r="B14" s="25"/>
      <c r="C14" s="25"/>
      <c r="D14" s="25"/>
      <c r="E14" s="25"/>
      <c r="F14" s="25"/>
      <c r="G14" s="25"/>
      <c r="H14" s="25"/>
      <c r="I14" s="25">
        <v>23</v>
      </c>
      <c r="J14" s="25" t="s">
        <v>115</v>
      </c>
    </row>
    <row r="15" spans="1:10">
      <c r="A15" s="25" t="s">
        <v>52</v>
      </c>
      <c r="B15" s="25"/>
      <c r="C15" s="25"/>
      <c r="D15" s="25"/>
      <c r="E15" s="25"/>
      <c r="F15" s="25"/>
      <c r="G15" s="25"/>
      <c r="H15" s="25"/>
      <c r="I15" s="25">
        <v>32</v>
      </c>
      <c r="J15" s="25" t="s">
        <v>91</v>
      </c>
    </row>
    <row r="16" spans="1:10">
      <c r="A16" s="25" t="s">
        <v>53</v>
      </c>
      <c r="B16" s="25"/>
      <c r="C16" s="25"/>
      <c r="D16" s="25"/>
      <c r="E16" s="25"/>
      <c r="F16" s="25"/>
      <c r="G16" s="25"/>
      <c r="H16" s="25"/>
      <c r="I16" s="25">
        <v>50</v>
      </c>
      <c r="J16" s="25" t="s">
        <v>149</v>
      </c>
    </row>
    <row r="17" spans="1:10">
      <c r="A17" s="25" t="s">
        <v>42</v>
      </c>
      <c r="B17" s="25"/>
      <c r="C17" s="25"/>
      <c r="D17" s="25"/>
      <c r="E17" s="25"/>
      <c r="F17" s="25"/>
      <c r="G17" s="25"/>
      <c r="H17" s="25"/>
      <c r="I17" s="25">
        <v>28</v>
      </c>
      <c r="J17" s="25" t="s">
        <v>91</v>
      </c>
    </row>
    <row r="18" spans="1:10">
      <c r="A18" s="25" t="s">
        <v>41</v>
      </c>
      <c r="B18" s="25"/>
      <c r="C18" s="25"/>
      <c r="D18" s="25"/>
      <c r="E18" s="25"/>
      <c r="F18" s="120"/>
      <c r="G18" s="121"/>
      <c r="H18" s="25"/>
      <c r="I18" s="25">
        <v>20</v>
      </c>
      <c r="J18" s="25" t="s">
        <v>126</v>
      </c>
    </row>
    <row r="19" spans="1:10">
      <c r="A19" s="25" t="s">
        <v>70</v>
      </c>
      <c r="B19" s="25"/>
      <c r="C19" s="25"/>
      <c r="D19" s="25"/>
      <c r="E19" s="25"/>
      <c r="F19" s="25"/>
      <c r="G19" s="25"/>
      <c r="H19" s="25"/>
      <c r="I19" s="25">
        <v>47</v>
      </c>
      <c r="J19" s="25" t="s">
        <v>160</v>
      </c>
    </row>
    <row r="20" spans="1:10">
      <c r="A20" s="25" t="s">
        <v>158</v>
      </c>
      <c r="B20" s="25"/>
      <c r="C20" s="25"/>
      <c r="D20" s="25">
        <v>3</v>
      </c>
      <c r="E20" s="25"/>
      <c r="F20" s="25">
        <v>8</v>
      </c>
      <c r="G20" s="25"/>
      <c r="H20" s="25"/>
      <c r="I20" s="25">
        <f>SUM(B20:H20)</f>
        <v>11</v>
      </c>
      <c r="J20" s="25" t="s">
        <v>159</v>
      </c>
    </row>
    <row r="21" spans="1:10">
      <c r="A21" s="25" t="s">
        <v>157</v>
      </c>
      <c r="B21" s="25"/>
      <c r="C21" s="25"/>
      <c r="D21" s="25"/>
      <c r="E21" s="25"/>
      <c r="F21" s="25">
        <v>8</v>
      </c>
      <c r="G21" s="25"/>
      <c r="H21" s="25"/>
      <c r="I21" s="25">
        <v>8</v>
      </c>
      <c r="J21" s="25"/>
    </row>
    <row r="22" spans="1:10">
      <c r="A22" s="25" t="s">
        <v>153</v>
      </c>
      <c r="B22" s="25"/>
      <c r="C22" s="25"/>
      <c r="D22" s="25"/>
      <c r="E22" s="25"/>
      <c r="F22" s="120"/>
      <c r="G22" s="121"/>
      <c r="H22" s="25"/>
      <c r="I22" s="25">
        <v>46</v>
      </c>
      <c r="J22" s="25"/>
    </row>
    <row r="23" spans="1:10">
      <c r="A23" s="25" t="s">
        <v>152</v>
      </c>
      <c r="B23" s="25"/>
      <c r="C23" s="25"/>
      <c r="D23" s="25"/>
      <c r="E23" s="25"/>
      <c r="F23" s="120"/>
      <c r="G23" s="121"/>
      <c r="H23" s="25"/>
      <c r="I23" s="25">
        <v>33</v>
      </c>
      <c r="J23" s="25"/>
    </row>
    <row r="24" spans="1:10">
      <c r="A24" s="25" t="s">
        <v>168</v>
      </c>
      <c r="B24" s="25"/>
      <c r="C24" s="25"/>
      <c r="D24" s="25"/>
      <c r="E24" s="25"/>
      <c r="F24" s="25"/>
      <c r="G24" s="25"/>
      <c r="H24" s="25"/>
      <c r="I24" s="25">
        <v>246</v>
      </c>
      <c r="J24" s="25" t="s">
        <v>161</v>
      </c>
    </row>
    <row r="25" spans="1:10">
      <c r="A25" s="25" t="s">
        <v>39</v>
      </c>
      <c r="B25" s="25"/>
      <c r="C25" s="25"/>
      <c r="D25" s="25"/>
      <c r="E25" s="25"/>
      <c r="F25" s="25"/>
      <c r="G25" s="25"/>
      <c r="H25" s="25"/>
      <c r="I25" s="25">
        <v>370</v>
      </c>
      <c r="J25" s="25" t="s">
        <v>156</v>
      </c>
    </row>
    <row r="26" spans="1:10">
      <c r="A26" s="25" t="s">
        <v>40</v>
      </c>
      <c r="B26" s="25"/>
      <c r="C26" s="25"/>
      <c r="D26" s="25">
        <v>293</v>
      </c>
      <c r="E26" s="25">
        <v>177</v>
      </c>
      <c r="F26" s="25">
        <v>106</v>
      </c>
      <c r="G26" s="25">
        <v>131</v>
      </c>
      <c r="H26" s="25"/>
      <c r="I26" s="25">
        <f>SUM(B26:H26)</f>
        <v>707</v>
      </c>
      <c r="J26" s="25"/>
    </row>
    <row r="27" spans="1:10">
      <c r="A27" s="25" t="s">
        <v>72</v>
      </c>
      <c r="B27" s="25"/>
      <c r="C27" s="25"/>
      <c r="D27" s="25"/>
      <c r="E27" s="25"/>
      <c r="F27" s="25"/>
      <c r="G27" s="25"/>
      <c r="H27" s="25"/>
      <c r="I27" s="25">
        <v>3311</v>
      </c>
      <c r="J27" s="25"/>
    </row>
    <row r="28" spans="1:10">
      <c r="A28" s="25" t="s">
        <v>73</v>
      </c>
      <c r="B28" s="25"/>
      <c r="C28" s="25"/>
      <c r="D28" s="25"/>
      <c r="E28" s="25"/>
      <c r="F28" s="25"/>
      <c r="G28" s="25"/>
      <c r="H28" s="25"/>
      <c r="I28" s="25">
        <v>480</v>
      </c>
      <c r="J28" s="25"/>
    </row>
    <row r="29" spans="1:10">
      <c r="A29" s="25" t="s">
        <v>75</v>
      </c>
      <c r="B29" s="120">
        <v>600</v>
      </c>
      <c r="C29" s="121"/>
      <c r="D29" s="120">
        <v>56</v>
      </c>
      <c r="E29" s="121"/>
      <c r="F29" s="120">
        <v>41</v>
      </c>
      <c r="G29" s="121"/>
      <c r="H29" s="25"/>
      <c r="I29" s="25">
        <f>SUM(B29:H29)</f>
        <v>697</v>
      </c>
      <c r="J29" s="25"/>
    </row>
    <row r="30" spans="1:10">
      <c r="A30" s="25" t="s">
        <v>143</v>
      </c>
      <c r="B30" s="120"/>
      <c r="C30" s="122"/>
      <c r="D30" s="122"/>
      <c r="E30" s="122"/>
      <c r="F30" s="122"/>
      <c r="G30" s="122"/>
      <c r="H30" s="121"/>
      <c r="I30" s="25">
        <f>SUM(I4:I29)</f>
        <v>8650</v>
      </c>
      <c r="J30" s="25"/>
    </row>
    <row r="31" spans="1:10">
      <c r="A31" s="25" t="s">
        <v>144</v>
      </c>
      <c r="B31" s="89"/>
      <c r="C31" s="90"/>
      <c r="D31" s="90"/>
      <c r="E31" s="90"/>
      <c r="F31" s="90"/>
      <c r="G31" s="90"/>
      <c r="H31" s="91"/>
      <c r="I31" s="25">
        <f>SUM(I14:I23)+F26+G26+I28+F29</f>
        <v>1056</v>
      </c>
      <c r="J31" s="5"/>
    </row>
    <row r="32" spans="1:10">
      <c r="A32" s="25" t="s">
        <v>145</v>
      </c>
      <c r="B32" s="89"/>
      <c r="C32" s="90"/>
      <c r="D32" s="90"/>
      <c r="E32" s="90"/>
      <c r="F32" s="90"/>
      <c r="G32" s="90"/>
      <c r="H32" s="91"/>
      <c r="I32" s="25">
        <f>I30-I31</f>
        <v>7594</v>
      </c>
      <c r="J32" s="5"/>
    </row>
  </sheetData>
  <mergeCells count="16">
    <mergeCell ref="B31:H31"/>
    <mergeCell ref="B32:H32"/>
    <mergeCell ref="J2:J3"/>
    <mergeCell ref="F18:G18"/>
    <mergeCell ref="F22:G22"/>
    <mergeCell ref="B29:C29"/>
    <mergeCell ref="B30:H30"/>
    <mergeCell ref="F23:G23"/>
    <mergeCell ref="D29:E29"/>
    <mergeCell ref="F29:G29"/>
    <mergeCell ref="A1:J1"/>
    <mergeCell ref="A2:A3"/>
    <mergeCell ref="B2:B3"/>
    <mergeCell ref="C2:C3"/>
    <mergeCell ref="H2:H3"/>
    <mergeCell ref="I2:I3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pane ySplit="3" topLeftCell="A4" activePane="bottomLeft" state="frozen"/>
      <selection pane="bottomLeft" activeCell="M15" sqref="M15"/>
    </sheetView>
  </sheetViews>
  <sheetFormatPr defaultColWidth="9" defaultRowHeight="16.2"/>
  <cols>
    <col min="1" max="1" width="27.21875" style="17" bestFit="1" customWidth="1"/>
    <col min="2" max="2" width="4.77734375" style="17" bestFit="1" customWidth="1"/>
    <col min="3" max="3" width="5" style="17" customWidth="1"/>
    <col min="4" max="7" width="5.88671875" style="17" bestFit="1" customWidth="1"/>
    <col min="8" max="8" width="4.77734375" style="17" bestFit="1" customWidth="1"/>
    <col min="9" max="9" width="6.33203125" style="17" bestFit="1" customWidth="1"/>
    <col min="10" max="10" width="20.44140625" style="17" bestFit="1" customWidth="1"/>
    <col min="11" max="16384" width="9" style="17"/>
  </cols>
  <sheetData>
    <row r="1" spans="1:10" ht="24.6">
      <c r="A1" s="96" t="s">
        <v>162</v>
      </c>
      <c r="B1" s="96"/>
      <c r="C1" s="96"/>
      <c r="D1" s="96"/>
      <c r="E1" s="96"/>
      <c r="F1" s="96"/>
      <c r="G1" s="96"/>
      <c r="H1" s="96"/>
      <c r="I1" s="96"/>
      <c r="J1" s="96"/>
    </row>
    <row r="2" spans="1:10">
      <c r="A2" s="107" t="s">
        <v>43</v>
      </c>
      <c r="B2" s="107" t="s">
        <v>55</v>
      </c>
      <c r="C2" s="107" t="s">
        <v>56</v>
      </c>
      <c r="D2" s="26" t="s">
        <v>77</v>
      </c>
      <c r="E2" s="26" t="s">
        <v>78</v>
      </c>
      <c r="F2" s="26" t="s">
        <v>79</v>
      </c>
      <c r="G2" s="26" t="s">
        <v>80</v>
      </c>
      <c r="H2" s="107" t="s">
        <v>28</v>
      </c>
      <c r="I2" s="107" t="s">
        <v>32</v>
      </c>
      <c r="J2" s="107" t="s">
        <v>81</v>
      </c>
    </row>
    <row r="3" spans="1:10">
      <c r="A3" s="108"/>
      <c r="B3" s="108"/>
      <c r="C3" s="108"/>
      <c r="D3" s="27" t="s">
        <v>82</v>
      </c>
      <c r="E3" s="27" t="s">
        <v>83</v>
      </c>
      <c r="F3" s="27" t="s">
        <v>84</v>
      </c>
      <c r="G3" s="27" t="s">
        <v>85</v>
      </c>
      <c r="H3" s="108"/>
      <c r="I3" s="108"/>
      <c r="J3" s="108"/>
    </row>
    <row r="4" spans="1:10">
      <c r="A4" s="25" t="s">
        <v>86</v>
      </c>
      <c r="B4" s="25">
        <v>292</v>
      </c>
      <c r="C4" s="25">
        <v>203</v>
      </c>
      <c r="D4" s="25"/>
      <c r="E4" s="25"/>
      <c r="F4" s="25"/>
      <c r="G4" s="25"/>
      <c r="H4" s="25"/>
      <c r="I4" s="25">
        <f>SUM(B4:H4)</f>
        <v>495</v>
      </c>
      <c r="J4" s="25" t="s">
        <v>165</v>
      </c>
    </row>
    <row r="5" spans="1:10">
      <c r="A5" s="25" t="s">
        <v>5</v>
      </c>
      <c r="B5" s="25">
        <v>296</v>
      </c>
      <c r="C5" s="25">
        <v>315</v>
      </c>
      <c r="D5" s="25"/>
      <c r="E5" s="25"/>
      <c r="F5" s="25"/>
      <c r="G5" s="25"/>
      <c r="H5" s="25"/>
      <c r="I5" s="25">
        <f>SUM(B5:H5)</f>
        <v>611</v>
      </c>
      <c r="J5" s="25" t="s">
        <v>164</v>
      </c>
    </row>
    <row r="6" spans="1:10">
      <c r="A6" s="25" t="s">
        <v>6</v>
      </c>
      <c r="B6" s="25"/>
      <c r="C6" s="25"/>
      <c r="D6" s="25">
        <v>31</v>
      </c>
      <c r="E6" s="25">
        <v>7</v>
      </c>
      <c r="F6" s="25"/>
      <c r="G6" s="25"/>
      <c r="H6" s="25"/>
      <c r="I6" s="25">
        <f>SUM(B6:H6)</f>
        <v>38</v>
      </c>
      <c r="J6" s="25"/>
    </row>
    <row r="7" spans="1:10">
      <c r="A7" s="25" t="s">
        <v>7</v>
      </c>
      <c r="B7" s="25"/>
      <c r="C7" s="25"/>
      <c r="D7" s="25"/>
      <c r="E7" s="25"/>
      <c r="F7" s="25"/>
      <c r="G7" s="25"/>
      <c r="H7" s="25"/>
      <c r="I7" s="25"/>
      <c r="J7" s="42" t="s">
        <v>166</v>
      </c>
    </row>
    <row r="8" spans="1:10">
      <c r="A8" s="25" t="s">
        <v>89</v>
      </c>
      <c r="B8" s="25">
        <v>381</v>
      </c>
      <c r="C8" s="25">
        <v>263</v>
      </c>
      <c r="D8" s="25"/>
      <c r="E8" s="25"/>
      <c r="F8" s="25"/>
      <c r="G8" s="25"/>
      <c r="H8" s="25"/>
      <c r="I8" s="25">
        <f>SUM(B8:H8)</f>
        <v>644</v>
      </c>
      <c r="J8" s="28" t="s">
        <v>179</v>
      </c>
    </row>
    <row r="9" spans="1:10">
      <c r="A9" s="25" t="s">
        <v>60</v>
      </c>
      <c r="B9" s="25">
        <v>200</v>
      </c>
      <c r="C9" s="25">
        <v>190</v>
      </c>
      <c r="D9" s="25"/>
      <c r="E9" s="25"/>
      <c r="F9" s="25"/>
      <c r="G9" s="25"/>
      <c r="H9" s="25"/>
      <c r="I9" s="25">
        <f>SUM(B9:H9)</f>
        <v>390</v>
      </c>
      <c r="J9" s="28" t="s">
        <v>178</v>
      </c>
    </row>
    <row r="10" spans="1:10">
      <c r="A10" s="25" t="s">
        <v>62</v>
      </c>
      <c r="B10" s="25">
        <v>80</v>
      </c>
      <c r="C10" s="25">
        <v>32</v>
      </c>
      <c r="D10" s="25"/>
      <c r="E10" s="25"/>
      <c r="F10" s="25"/>
      <c r="G10" s="25"/>
      <c r="H10" s="25"/>
      <c r="I10" s="25">
        <v>112</v>
      </c>
      <c r="J10" s="28" t="s">
        <v>177</v>
      </c>
    </row>
    <row r="11" spans="1:10">
      <c r="A11" s="25" t="s">
        <v>64</v>
      </c>
      <c r="B11" s="25">
        <v>61</v>
      </c>
      <c r="C11" s="25">
        <v>49</v>
      </c>
      <c r="D11" s="25"/>
      <c r="E11" s="25"/>
      <c r="F11" s="25"/>
      <c r="G11" s="25"/>
      <c r="H11" s="25"/>
      <c r="I11" s="25">
        <v>110</v>
      </c>
      <c r="J11" s="28" t="s">
        <v>176</v>
      </c>
    </row>
    <row r="12" spans="1:10">
      <c r="A12" s="25" t="s">
        <v>66</v>
      </c>
      <c r="B12" s="25">
        <v>33</v>
      </c>
      <c r="C12" s="25"/>
      <c r="D12" s="25"/>
      <c r="E12" s="25"/>
      <c r="F12" s="25"/>
      <c r="G12" s="25"/>
      <c r="H12" s="25"/>
      <c r="I12" s="25">
        <f>SUM(B12:H12)</f>
        <v>33</v>
      </c>
      <c r="J12" s="25" t="s">
        <v>180</v>
      </c>
    </row>
    <row r="13" spans="1:10">
      <c r="A13" s="25" t="s">
        <v>129</v>
      </c>
      <c r="B13" s="25">
        <v>147</v>
      </c>
      <c r="C13" s="25"/>
      <c r="D13" s="25"/>
      <c r="E13" s="25"/>
      <c r="F13" s="25"/>
      <c r="G13" s="25"/>
      <c r="H13" s="25"/>
      <c r="I13" s="25">
        <f>SUM(B13:H13)</f>
        <v>147</v>
      </c>
      <c r="J13" s="25" t="s">
        <v>175</v>
      </c>
    </row>
    <row r="14" spans="1:10">
      <c r="A14" s="25" t="s">
        <v>169</v>
      </c>
      <c r="B14" s="25"/>
      <c r="C14" s="25"/>
      <c r="D14" s="25">
        <v>25</v>
      </c>
      <c r="E14" s="25">
        <v>4</v>
      </c>
      <c r="F14" s="25"/>
      <c r="G14" s="25"/>
      <c r="H14" s="25"/>
      <c r="I14" s="25">
        <f>SUM(B14:H14)</f>
        <v>29</v>
      </c>
      <c r="J14" s="25"/>
    </row>
    <row r="15" spans="1:10">
      <c r="A15" s="25" t="s">
        <v>67</v>
      </c>
      <c r="B15" s="25"/>
      <c r="C15" s="25"/>
      <c r="D15" s="25"/>
      <c r="E15" s="25"/>
      <c r="F15" s="25"/>
      <c r="G15" s="25"/>
      <c r="H15" s="25"/>
      <c r="I15" s="25">
        <v>18</v>
      </c>
      <c r="J15" s="25" t="s">
        <v>115</v>
      </c>
    </row>
    <row r="16" spans="1:10">
      <c r="A16" s="25" t="s">
        <v>52</v>
      </c>
      <c r="B16" s="25"/>
      <c r="C16" s="25"/>
      <c r="D16" s="25"/>
      <c r="E16" s="25"/>
      <c r="F16" s="25"/>
      <c r="G16" s="25"/>
      <c r="H16" s="25"/>
      <c r="I16" s="25">
        <v>33</v>
      </c>
      <c r="J16" s="25" t="s">
        <v>91</v>
      </c>
    </row>
    <row r="17" spans="1:10">
      <c r="A17" s="25" t="s">
        <v>53</v>
      </c>
      <c r="B17" s="25"/>
      <c r="C17" s="25"/>
      <c r="D17" s="25"/>
      <c r="E17" s="25"/>
      <c r="F17" s="25"/>
      <c r="G17" s="25"/>
      <c r="H17" s="25"/>
      <c r="I17" s="25">
        <v>68</v>
      </c>
      <c r="J17" s="25" t="s">
        <v>68</v>
      </c>
    </row>
    <row r="18" spans="1:10">
      <c r="A18" s="25" t="s">
        <v>42</v>
      </c>
      <c r="B18" s="25"/>
      <c r="C18" s="25"/>
      <c r="D18" s="25"/>
      <c r="E18" s="25"/>
      <c r="F18" s="25"/>
      <c r="G18" s="25"/>
      <c r="H18" s="25"/>
      <c r="I18" s="25">
        <v>31</v>
      </c>
      <c r="J18" s="25" t="s">
        <v>91</v>
      </c>
    </row>
    <row r="19" spans="1:10">
      <c r="A19" s="25" t="s">
        <v>41</v>
      </c>
      <c r="B19" s="25"/>
      <c r="C19" s="25"/>
      <c r="D19" s="25"/>
      <c r="E19" s="25"/>
      <c r="F19" s="120"/>
      <c r="G19" s="121"/>
      <c r="H19" s="25"/>
      <c r="I19" s="25">
        <v>22</v>
      </c>
      <c r="J19" s="25" t="s">
        <v>171</v>
      </c>
    </row>
    <row r="20" spans="1:10">
      <c r="A20" s="25" t="s">
        <v>96</v>
      </c>
      <c r="B20" s="25"/>
      <c r="C20" s="25"/>
      <c r="D20" s="25">
        <v>3</v>
      </c>
      <c r="E20" s="25"/>
      <c r="F20" s="25">
        <v>6</v>
      </c>
      <c r="G20" s="25"/>
      <c r="H20" s="25"/>
      <c r="I20" s="25">
        <f>SUM(B20:H20)</f>
        <v>9</v>
      </c>
      <c r="J20" s="25"/>
    </row>
    <row r="21" spans="1:10">
      <c r="A21" s="25" t="s">
        <v>92</v>
      </c>
      <c r="B21" s="25"/>
      <c r="C21" s="25"/>
      <c r="D21" s="25"/>
      <c r="E21" s="25"/>
      <c r="F21" s="120"/>
      <c r="G21" s="121"/>
      <c r="H21" s="25"/>
      <c r="I21" s="25">
        <v>30</v>
      </c>
      <c r="J21" s="25"/>
    </row>
    <row r="22" spans="1:10">
      <c r="A22" s="25" t="s">
        <v>167</v>
      </c>
      <c r="B22" s="25"/>
      <c r="C22" s="25"/>
      <c r="D22" s="25"/>
      <c r="E22" s="25"/>
      <c r="F22" s="25"/>
      <c r="G22" s="25"/>
      <c r="H22" s="25"/>
      <c r="I22" s="25">
        <v>152</v>
      </c>
      <c r="J22" s="25" t="s">
        <v>163</v>
      </c>
    </row>
    <row r="23" spans="1:10">
      <c r="A23" s="25" t="s">
        <v>39</v>
      </c>
      <c r="B23" s="25"/>
      <c r="C23" s="25"/>
      <c r="D23" s="25"/>
      <c r="E23" s="25"/>
      <c r="F23" s="25"/>
      <c r="G23" s="25"/>
      <c r="H23" s="25"/>
      <c r="I23" s="25">
        <v>400</v>
      </c>
      <c r="J23" s="25" t="s">
        <v>170</v>
      </c>
    </row>
    <row r="24" spans="1:10">
      <c r="A24" s="25" t="s">
        <v>40</v>
      </c>
      <c r="B24" s="25"/>
      <c r="C24" s="25"/>
      <c r="D24" s="25">
        <v>326</v>
      </c>
      <c r="E24" s="25">
        <v>249</v>
      </c>
      <c r="F24" s="25">
        <v>103</v>
      </c>
      <c r="G24" s="25">
        <v>133</v>
      </c>
      <c r="H24" s="25"/>
      <c r="I24" s="25">
        <v>811</v>
      </c>
      <c r="J24" s="25"/>
    </row>
    <row r="25" spans="1:10">
      <c r="A25" s="25" t="s">
        <v>72</v>
      </c>
      <c r="B25" s="25"/>
      <c r="C25" s="25"/>
      <c r="D25" s="25"/>
      <c r="E25" s="25"/>
      <c r="F25" s="25"/>
      <c r="G25" s="25"/>
      <c r="H25" s="25"/>
      <c r="I25" s="25">
        <v>3460</v>
      </c>
      <c r="J25" s="25"/>
    </row>
    <row r="26" spans="1:10">
      <c r="A26" s="25" t="s">
        <v>73</v>
      </c>
      <c r="B26" s="25"/>
      <c r="C26" s="25"/>
      <c r="D26" s="25"/>
      <c r="E26" s="25"/>
      <c r="F26" s="25"/>
      <c r="G26" s="25"/>
      <c r="H26" s="25"/>
      <c r="I26" s="25">
        <v>421</v>
      </c>
      <c r="J26" s="25"/>
    </row>
    <row r="27" spans="1:10">
      <c r="A27" s="25" t="s">
        <v>75</v>
      </c>
      <c r="B27" s="120">
        <v>636</v>
      </c>
      <c r="C27" s="121"/>
      <c r="D27" s="120">
        <v>83</v>
      </c>
      <c r="E27" s="121"/>
      <c r="F27" s="120">
        <v>42</v>
      </c>
      <c r="G27" s="121"/>
      <c r="H27" s="25"/>
      <c r="I27" s="25">
        <f>SUM(B27:H27)</f>
        <v>761</v>
      </c>
      <c r="J27" s="25"/>
    </row>
    <row r="28" spans="1:10">
      <c r="A28" s="25" t="s">
        <v>172</v>
      </c>
      <c r="B28" s="120"/>
      <c r="C28" s="122"/>
      <c r="D28" s="122"/>
      <c r="E28" s="122"/>
      <c r="F28" s="122"/>
      <c r="G28" s="122"/>
      <c r="H28" s="121"/>
      <c r="I28" s="25">
        <f>SUM(I4:I27)</f>
        <v>8825</v>
      </c>
      <c r="J28" s="25"/>
    </row>
    <row r="29" spans="1:10">
      <c r="A29" s="25" t="s">
        <v>173</v>
      </c>
      <c r="B29" s="5"/>
      <c r="C29" s="5"/>
      <c r="D29" s="5"/>
      <c r="E29" s="5"/>
      <c r="F29" s="5"/>
      <c r="G29" s="5"/>
      <c r="H29" s="5"/>
      <c r="I29" s="25">
        <f>SUM(I15:I21)+F24+G24+F27+I26-D20</f>
        <v>907</v>
      </c>
      <c r="J29" s="5"/>
    </row>
    <row r="30" spans="1:10">
      <c r="A30" s="25" t="s">
        <v>174</v>
      </c>
      <c r="B30" s="5"/>
      <c r="C30" s="5"/>
      <c r="D30" s="5"/>
      <c r="E30" s="5"/>
      <c r="F30" s="5"/>
      <c r="G30" s="5"/>
      <c r="H30" s="5"/>
      <c r="I30" s="25">
        <f>I28-I29</f>
        <v>7918</v>
      </c>
      <c r="J30" s="5"/>
    </row>
  </sheetData>
  <mergeCells count="13">
    <mergeCell ref="F19:G19"/>
    <mergeCell ref="F21:G21"/>
    <mergeCell ref="B27:C27"/>
    <mergeCell ref="B28:H28"/>
    <mergeCell ref="D27:E27"/>
    <mergeCell ref="F27:G27"/>
    <mergeCell ref="A1:J1"/>
    <mergeCell ref="A2:A3"/>
    <mergeCell ref="B2:B3"/>
    <mergeCell ref="C2:C3"/>
    <mergeCell ref="H2:H3"/>
    <mergeCell ref="I2:I3"/>
    <mergeCell ref="J2:J3"/>
  </mergeCells>
  <phoneticPr fontId="4" type="noConversion"/>
  <pageMargins left="0.52" right="0.33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pane ySplit="3" topLeftCell="A4" activePane="bottomLeft" state="frozen"/>
      <selection pane="bottomLeft" activeCell="A4" sqref="A4:XFD4"/>
    </sheetView>
  </sheetViews>
  <sheetFormatPr defaultColWidth="9" defaultRowHeight="16.2"/>
  <cols>
    <col min="1" max="1" width="27.21875" style="17" bestFit="1" customWidth="1"/>
    <col min="2" max="2" width="4.77734375" style="17" bestFit="1" customWidth="1"/>
    <col min="3" max="3" width="5" style="17" customWidth="1"/>
    <col min="4" max="7" width="5.88671875" style="17" bestFit="1" customWidth="1"/>
    <col min="8" max="8" width="4.77734375" style="17" bestFit="1" customWidth="1"/>
    <col min="9" max="9" width="6.33203125" style="17" bestFit="1" customWidth="1"/>
    <col min="10" max="10" width="22.77734375" style="17" bestFit="1" customWidth="1"/>
    <col min="11" max="16384" width="9" style="17"/>
  </cols>
  <sheetData>
    <row r="1" spans="1:10" ht="24.6">
      <c r="A1" s="96" t="s">
        <v>181</v>
      </c>
      <c r="B1" s="96"/>
      <c r="C1" s="96"/>
      <c r="D1" s="96"/>
      <c r="E1" s="96"/>
      <c r="F1" s="96"/>
      <c r="G1" s="96"/>
      <c r="H1" s="96"/>
      <c r="I1" s="96"/>
      <c r="J1" s="96"/>
    </row>
    <row r="2" spans="1:10">
      <c r="A2" s="107" t="s">
        <v>43</v>
      </c>
      <c r="B2" s="107" t="s">
        <v>55</v>
      </c>
      <c r="C2" s="107" t="s">
        <v>56</v>
      </c>
      <c r="D2" s="26" t="s">
        <v>77</v>
      </c>
      <c r="E2" s="26" t="s">
        <v>78</v>
      </c>
      <c r="F2" s="26" t="s">
        <v>79</v>
      </c>
      <c r="G2" s="26" t="s">
        <v>80</v>
      </c>
      <c r="H2" s="107" t="s">
        <v>28</v>
      </c>
      <c r="I2" s="107" t="s">
        <v>32</v>
      </c>
      <c r="J2" s="107" t="s">
        <v>81</v>
      </c>
    </row>
    <row r="3" spans="1:10">
      <c r="A3" s="108"/>
      <c r="B3" s="108"/>
      <c r="C3" s="108"/>
      <c r="D3" s="27" t="s">
        <v>82</v>
      </c>
      <c r="E3" s="27" t="s">
        <v>83</v>
      </c>
      <c r="F3" s="27" t="s">
        <v>84</v>
      </c>
      <c r="G3" s="27" t="s">
        <v>85</v>
      </c>
      <c r="H3" s="108"/>
      <c r="I3" s="108"/>
      <c r="J3" s="108"/>
    </row>
    <row r="4" spans="1:10">
      <c r="A4" s="25" t="s">
        <v>86</v>
      </c>
      <c r="B4" s="25">
        <v>270</v>
      </c>
      <c r="C4" s="25">
        <v>190</v>
      </c>
      <c r="D4" s="25"/>
      <c r="E4" s="25"/>
      <c r="F4" s="25"/>
      <c r="G4" s="25"/>
      <c r="H4" s="25"/>
      <c r="I4" s="25">
        <f>SUM(B4:H4)</f>
        <v>460</v>
      </c>
      <c r="J4" s="25" t="s">
        <v>186</v>
      </c>
    </row>
    <row r="5" spans="1:10">
      <c r="A5" s="25" t="s">
        <v>5</v>
      </c>
      <c r="B5" s="25">
        <v>290</v>
      </c>
      <c r="C5" s="25">
        <v>322</v>
      </c>
      <c r="D5" s="25"/>
      <c r="E5" s="25"/>
      <c r="F5" s="25"/>
      <c r="G5" s="25"/>
      <c r="H5" s="25"/>
      <c r="I5" s="25">
        <f t="shared" ref="I5:I14" si="0">SUM(B5:H5)</f>
        <v>612</v>
      </c>
      <c r="J5" s="25" t="s">
        <v>185</v>
      </c>
    </row>
    <row r="6" spans="1:10">
      <c r="A6" s="25" t="s">
        <v>188</v>
      </c>
      <c r="B6" s="25"/>
      <c r="C6" s="25"/>
      <c r="D6" s="25">
        <v>56</v>
      </c>
      <c r="E6" s="25">
        <v>27</v>
      </c>
      <c r="F6" s="25"/>
      <c r="G6" s="25"/>
      <c r="H6" s="25"/>
      <c r="I6" s="25">
        <f t="shared" si="0"/>
        <v>83</v>
      </c>
      <c r="J6" s="25"/>
    </row>
    <row r="7" spans="1:10">
      <c r="A7" s="25" t="s">
        <v>7</v>
      </c>
      <c r="B7" s="25"/>
      <c r="C7" s="25"/>
      <c r="D7" s="25"/>
      <c r="E7" s="25"/>
      <c r="F7" s="25"/>
      <c r="G7" s="25"/>
      <c r="H7" s="25"/>
      <c r="I7" s="25">
        <f t="shared" si="0"/>
        <v>0</v>
      </c>
      <c r="J7" s="42" t="s">
        <v>166</v>
      </c>
    </row>
    <row r="8" spans="1:10">
      <c r="A8" s="25" t="s">
        <v>89</v>
      </c>
      <c r="B8" s="25">
        <v>368</v>
      </c>
      <c r="C8" s="25">
        <v>219</v>
      </c>
      <c r="D8" s="25"/>
      <c r="E8" s="25"/>
      <c r="F8" s="25"/>
      <c r="G8" s="25"/>
      <c r="H8" s="25"/>
      <c r="I8" s="25">
        <f t="shared" si="0"/>
        <v>587</v>
      </c>
      <c r="J8" s="28" t="s">
        <v>192</v>
      </c>
    </row>
    <row r="9" spans="1:10">
      <c r="A9" s="25" t="s">
        <v>60</v>
      </c>
      <c r="B9" s="25">
        <v>187</v>
      </c>
      <c r="C9" s="25">
        <v>197</v>
      </c>
      <c r="D9" s="25"/>
      <c r="E9" s="25"/>
      <c r="F9" s="25"/>
      <c r="G9" s="25"/>
      <c r="H9" s="25"/>
      <c r="I9" s="25">
        <f t="shared" si="0"/>
        <v>384</v>
      </c>
      <c r="J9" s="28" t="s">
        <v>193</v>
      </c>
    </row>
    <row r="10" spans="1:10">
      <c r="A10" s="25" t="s">
        <v>62</v>
      </c>
      <c r="B10" s="25">
        <v>47</v>
      </c>
      <c r="C10" s="25">
        <v>23</v>
      </c>
      <c r="D10" s="25"/>
      <c r="E10" s="25"/>
      <c r="F10" s="25"/>
      <c r="G10" s="25"/>
      <c r="H10" s="25"/>
      <c r="I10" s="25">
        <f t="shared" si="0"/>
        <v>70</v>
      </c>
      <c r="J10" s="28" t="s">
        <v>191</v>
      </c>
    </row>
    <row r="11" spans="1:10">
      <c r="A11" s="25" t="s">
        <v>64</v>
      </c>
      <c r="B11" s="25">
        <v>91</v>
      </c>
      <c r="C11" s="25">
        <v>71</v>
      </c>
      <c r="D11" s="25"/>
      <c r="E11" s="25"/>
      <c r="F11" s="25"/>
      <c r="G11" s="25"/>
      <c r="H11" s="25"/>
      <c r="I11" s="25">
        <f t="shared" si="0"/>
        <v>162</v>
      </c>
      <c r="J11" s="28" t="s">
        <v>190</v>
      </c>
    </row>
    <row r="12" spans="1:10">
      <c r="A12" s="25" t="s">
        <v>66</v>
      </c>
      <c r="B12" s="25"/>
      <c r="C12" s="25"/>
      <c r="D12" s="25"/>
      <c r="E12" s="25"/>
      <c r="F12" s="25"/>
      <c r="G12" s="25"/>
      <c r="H12" s="25"/>
      <c r="I12" s="25">
        <v>47</v>
      </c>
      <c r="J12" s="25" t="s">
        <v>189</v>
      </c>
    </row>
    <row r="13" spans="1:10">
      <c r="A13" s="25" t="s">
        <v>129</v>
      </c>
      <c r="B13" s="25">
        <v>151</v>
      </c>
      <c r="C13" s="25"/>
      <c r="D13" s="25"/>
      <c r="E13" s="25"/>
      <c r="F13" s="25"/>
      <c r="G13" s="25"/>
      <c r="H13" s="25"/>
      <c r="I13" s="25">
        <f t="shared" si="0"/>
        <v>151</v>
      </c>
      <c r="J13" s="25" t="s">
        <v>189</v>
      </c>
    </row>
    <row r="14" spans="1:10">
      <c r="A14" s="25" t="s">
        <v>169</v>
      </c>
      <c r="B14" s="25"/>
      <c r="C14" s="25"/>
      <c r="D14" s="25">
        <v>8</v>
      </c>
      <c r="E14" s="25"/>
      <c r="F14" s="25"/>
      <c r="G14" s="25"/>
      <c r="H14" s="25"/>
      <c r="I14" s="25">
        <f t="shared" si="0"/>
        <v>8</v>
      </c>
      <c r="J14" s="25"/>
    </row>
    <row r="15" spans="1:10">
      <c r="A15" s="25" t="s">
        <v>67</v>
      </c>
      <c r="B15" s="25"/>
      <c r="C15" s="25"/>
      <c r="D15" s="25"/>
      <c r="E15" s="25"/>
      <c r="F15" s="25"/>
      <c r="G15" s="25"/>
      <c r="H15" s="25"/>
      <c r="I15" s="25">
        <v>20</v>
      </c>
      <c r="J15" s="25" t="s">
        <v>115</v>
      </c>
    </row>
    <row r="16" spans="1:10">
      <c r="A16" s="25" t="s">
        <v>52</v>
      </c>
      <c r="B16" s="25"/>
      <c r="C16" s="25"/>
      <c r="D16" s="25"/>
      <c r="E16" s="25"/>
      <c r="F16" s="25"/>
      <c r="G16" s="25"/>
      <c r="H16" s="25"/>
      <c r="I16" s="25">
        <v>32</v>
      </c>
      <c r="J16" s="25" t="s">
        <v>91</v>
      </c>
    </row>
    <row r="17" spans="1:10">
      <c r="A17" s="25" t="s">
        <v>53</v>
      </c>
      <c r="B17" s="25"/>
      <c r="C17" s="25"/>
      <c r="D17" s="25"/>
      <c r="E17" s="25"/>
      <c r="F17" s="25"/>
      <c r="G17" s="25"/>
      <c r="H17" s="25"/>
      <c r="I17" s="25">
        <v>48</v>
      </c>
      <c r="J17" s="25" t="s">
        <v>69</v>
      </c>
    </row>
    <row r="18" spans="1:10">
      <c r="A18" s="25" t="s">
        <v>42</v>
      </c>
      <c r="B18" s="25"/>
      <c r="C18" s="25"/>
      <c r="D18" s="25"/>
      <c r="E18" s="25"/>
      <c r="F18" s="25"/>
      <c r="G18" s="25"/>
      <c r="H18" s="25"/>
      <c r="I18" s="25">
        <v>36</v>
      </c>
      <c r="J18" s="25" t="s">
        <v>91</v>
      </c>
    </row>
    <row r="19" spans="1:10">
      <c r="A19" s="25" t="s">
        <v>41</v>
      </c>
      <c r="B19" s="25"/>
      <c r="C19" s="25"/>
      <c r="D19" s="25"/>
      <c r="E19" s="25"/>
      <c r="F19" s="120"/>
      <c r="G19" s="121"/>
      <c r="H19" s="25"/>
      <c r="I19" s="25">
        <v>22</v>
      </c>
      <c r="J19" s="25" t="s">
        <v>171</v>
      </c>
    </row>
    <row r="20" spans="1:10">
      <c r="A20" s="25" t="s">
        <v>96</v>
      </c>
      <c r="B20" s="25"/>
      <c r="C20" s="25"/>
      <c r="D20" s="25"/>
      <c r="E20" s="25"/>
      <c r="F20" s="25"/>
      <c r="G20" s="25"/>
      <c r="H20" s="25"/>
      <c r="I20" s="25">
        <v>12</v>
      </c>
      <c r="J20" s="25"/>
    </row>
    <row r="21" spans="1:10">
      <c r="A21" s="25" t="s">
        <v>92</v>
      </c>
      <c r="B21" s="25"/>
      <c r="C21" s="25"/>
      <c r="D21" s="25"/>
      <c r="E21" s="25"/>
      <c r="F21" s="120"/>
      <c r="G21" s="121"/>
      <c r="H21" s="25"/>
      <c r="I21" s="25">
        <v>34</v>
      </c>
      <c r="J21" s="25"/>
    </row>
    <row r="22" spans="1:10">
      <c r="A22" s="25" t="s">
        <v>219</v>
      </c>
      <c r="B22" s="25"/>
      <c r="C22" s="25"/>
      <c r="D22" s="25"/>
      <c r="E22" s="25"/>
      <c r="F22" s="25"/>
      <c r="G22" s="25"/>
      <c r="H22" s="25"/>
      <c r="I22" s="25">
        <v>45</v>
      </c>
      <c r="J22" s="25" t="s">
        <v>220</v>
      </c>
    </row>
    <row r="23" spans="1:10">
      <c r="A23" s="25" t="s">
        <v>39</v>
      </c>
      <c r="B23" s="25"/>
      <c r="C23" s="25"/>
      <c r="D23" s="25"/>
      <c r="E23" s="25"/>
      <c r="F23" s="25"/>
      <c r="G23" s="25"/>
      <c r="H23" s="25"/>
      <c r="I23" s="25">
        <v>490</v>
      </c>
      <c r="J23" s="25" t="s">
        <v>187</v>
      </c>
    </row>
    <row r="24" spans="1:10">
      <c r="A24" s="25" t="s">
        <v>40</v>
      </c>
      <c r="B24" s="25"/>
      <c r="C24" s="25"/>
      <c r="D24" s="25">
        <v>369</v>
      </c>
      <c r="E24" s="25">
        <v>427</v>
      </c>
      <c r="F24" s="25">
        <v>101</v>
      </c>
      <c r="G24" s="25">
        <v>122</v>
      </c>
      <c r="H24" s="25"/>
      <c r="I24" s="25">
        <f>SUM(B24:H24)</f>
        <v>1019</v>
      </c>
      <c r="J24" s="25"/>
    </row>
    <row r="25" spans="1:10">
      <c r="A25" s="25" t="s">
        <v>72</v>
      </c>
      <c r="B25" s="25"/>
      <c r="C25" s="25"/>
      <c r="D25" s="25"/>
      <c r="E25" s="25"/>
      <c r="F25" s="25"/>
      <c r="G25" s="25"/>
      <c r="H25" s="25"/>
      <c r="I25" s="25">
        <v>3146</v>
      </c>
      <c r="J25" s="25"/>
    </row>
    <row r="26" spans="1:10">
      <c r="A26" s="25" t="s">
        <v>73</v>
      </c>
      <c r="B26" s="25"/>
      <c r="C26" s="25"/>
      <c r="D26" s="25"/>
      <c r="E26" s="25"/>
      <c r="F26" s="25"/>
      <c r="G26" s="25"/>
      <c r="H26" s="25"/>
      <c r="I26" s="25">
        <v>189</v>
      </c>
      <c r="J26" s="25"/>
    </row>
    <row r="27" spans="1:10">
      <c r="A27" s="25" t="s">
        <v>75</v>
      </c>
      <c r="B27" s="120"/>
      <c r="C27" s="121"/>
      <c r="D27" s="120"/>
      <c r="E27" s="121"/>
      <c r="F27" s="120"/>
      <c r="G27" s="121"/>
      <c r="H27" s="25"/>
      <c r="I27" s="25">
        <v>723</v>
      </c>
      <c r="J27" s="25" t="s">
        <v>194</v>
      </c>
    </row>
    <row r="28" spans="1:10">
      <c r="A28" s="25" t="s">
        <v>182</v>
      </c>
      <c r="B28" s="120"/>
      <c r="C28" s="122"/>
      <c r="D28" s="122"/>
      <c r="E28" s="122"/>
      <c r="F28" s="122"/>
      <c r="G28" s="122"/>
      <c r="H28" s="121"/>
      <c r="I28" s="25">
        <f>SUM(I4:I27)</f>
        <v>8380</v>
      </c>
      <c r="J28" s="25"/>
    </row>
    <row r="29" spans="1:10">
      <c r="A29" s="25" t="s">
        <v>183</v>
      </c>
      <c r="B29" s="5"/>
      <c r="C29" s="5"/>
      <c r="D29" s="5"/>
      <c r="E29" s="5"/>
      <c r="F29" s="5"/>
      <c r="G29" s="5"/>
      <c r="H29" s="5"/>
      <c r="I29" s="25">
        <f>SUM(I15:I21)+F24+G24+F27+I26-D20</f>
        <v>616</v>
      </c>
      <c r="J29" s="5"/>
    </row>
    <row r="30" spans="1:10">
      <c r="A30" s="25" t="s">
        <v>184</v>
      </c>
      <c r="B30" s="5"/>
      <c r="C30" s="5"/>
      <c r="D30" s="5"/>
      <c r="E30" s="5"/>
      <c r="F30" s="5"/>
      <c r="G30" s="5"/>
      <c r="H30" s="5"/>
      <c r="I30" s="25">
        <f>I28-I29</f>
        <v>7764</v>
      </c>
      <c r="J30" s="5"/>
    </row>
  </sheetData>
  <mergeCells count="13">
    <mergeCell ref="A1:J1"/>
    <mergeCell ref="A2:A3"/>
    <mergeCell ref="B2:B3"/>
    <mergeCell ref="C2:C3"/>
    <mergeCell ref="H2:H3"/>
    <mergeCell ref="I2:I3"/>
    <mergeCell ref="J2:J3"/>
    <mergeCell ref="B28:H28"/>
    <mergeCell ref="F19:G19"/>
    <mergeCell ref="F21:G21"/>
    <mergeCell ref="B27:C27"/>
    <mergeCell ref="D27:E27"/>
    <mergeCell ref="F27:G27"/>
  </mergeCells>
  <phoneticPr fontId="4" type="noConversion"/>
  <pageMargins left="0.43" right="0.31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93</vt:lpstr>
      <vt:lpstr>94</vt:lpstr>
      <vt:lpstr>95</vt:lpstr>
      <vt:lpstr>96</vt:lpstr>
      <vt:lpstr>93-96</vt:lpstr>
      <vt:lpstr>97</vt:lpstr>
      <vt:lpstr>98</vt:lpstr>
      <vt:lpstr>99</vt:lpstr>
      <vt:lpstr>100</vt:lpstr>
      <vt:lpstr>101</vt:lpstr>
      <vt:lpstr>102</vt:lpstr>
      <vt:lpstr>103</vt:lpstr>
      <vt:lpstr>104</vt:lpstr>
      <vt:lpstr>105</vt:lpstr>
      <vt:lpstr>106</vt:lpstr>
      <vt:lpstr>104-106</vt:lpstr>
      <vt:lpstr>107</vt:lpstr>
      <vt:lpstr>108</vt:lpstr>
      <vt:lpstr>109</vt:lpstr>
      <vt:lpstr>110</vt:lpstr>
      <vt:lpstr>111</vt:lpstr>
      <vt:lpstr>112</vt:lpstr>
    </vt:vector>
  </TitlesOfParts>
  <Company>PU-PE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PU0430</dc:creator>
  <cp:lastModifiedBy>USER</cp:lastModifiedBy>
  <cp:lastPrinted>2014-05-08T03:11:31Z</cp:lastPrinted>
  <dcterms:created xsi:type="dcterms:W3CDTF">2005-01-04T04:32:46Z</dcterms:created>
  <dcterms:modified xsi:type="dcterms:W3CDTF">2024-05-23T10:51:08Z</dcterms:modified>
</cp:coreProperties>
</file>